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0\10人口統計\03座間市の人口\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s="1"/>
  <c r="H39" i="19"/>
  <c r="G39" i="19"/>
  <c r="E39" i="19"/>
  <c r="D39" i="19" s="1"/>
  <c r="C39" i="19"/>
  <c r="B39" i="19"/>
  <c r="J38" i="19"/>
  <c r="I38" i="19" s="1"/>
  <c r="H38" i="19"/>
  <c r="G38" i="19"/>
  <c r="E38" i="19"/>
  <c r="D38" i="19" s="1"/>
  <c r="C38" i="19"/>
  <c r="B38" i="19"/>
  <c r="J37" i="19"/>
  <c r="I37" i="19" s="1"/>
  <c r="H37" i="19"/>
  <c r="G37" i="19"/>
  <c r="E37" i="19"/>
  <c r="D37" i="19" s="1"/>
  <c r="C37" i="19"/>
  <c r="B37" i="19"/>
  <c r="J36" i="19"/>
  <c r="I36" i="19" s="1"/>
  <c r="H36" i="19"/>
  <c r="G36" i="19"/>
  <c r="E36" i="19"/>
  <c r="D36" i="19" s="1"/>
  <c r="C36" i="19"/>
  <c r="B36" i="19"/>
  <c r="J35" i="19"/>
  <c r="I35" i="19" s="1"/>
  <c r="H35" i="19"/>
  <c r="G35" i="19"/>
  <c r="E35" i="19"/>
  <c r="D35" i="19" s="1"/>
  <c r="C35" i="19"/>
  <c r="B35" i="19"/>
  <c r="J34" i="19"/>
  <c r="I34" i="19" s="1"/>
  <c r="H34" i="19"/>
  <c r="G34" i="19"/>
  <c r="E34" i="19"/>
  <c r="D34" i="19" s="1"/>
  <c r="C34" i="19"/>
  <c r="B34" i="19"/>
  <c r="J33" i="19"/>
  <c r="I33" i="19" s="1"/>
  <c r="H33" i="19"/>
  <c r="G33" i="19"/>
  <c r="E33" i="19"/>
  <c r="D33" i="19" s="1"/>
  <c r="C33" i="19"/>
  <c r="B33" i="19"/>
  <c r="J32" i="19"/>
  <c r="I32" i="19" s="1"/>
  <c r="H32" i="19"/>
  <c r="G32" i="19"/>
  <c r="E32" i="19"/>
  <c r="D32" i="19" s="1"/>
  <c r="C32" i="19"/>
  <c r="B32" i="19"/>
  <c r="J31" i="19"/>
  <c r="I31" i="19" s="1"/>
  <c r="H31" i="19"/>
  <c r="G31" i="19"/>
  <c r="E31" i="19"/>
  <c r="D31" i="19" s="1"/>
  <c r="C31" i="19"/>
  <c r="B31" i="19"/>
  <c r="J30" i="19"/>
  <c r="I30" i="19" s="1"/>
  <c r="H30" i="19"/>
  <c r="G30" i="19"/>
  <c r="E30" i="19"/>
  <c r="D30" i="19" s="1"/>
  <c r="C30" i="19"/>
  <c r="B30" i="19"/>
  <c r="J29" i="19"/>
  <c r="I29" i="19" s="1"/>
  <c r="H29" i="19"/>
  <c r="G29" i="19"/>
  <c r="E29" i="19"/>
  <c r="D29" i="19" s="1"/>
  <c r="C29" i="19"/>
  <c r="B29" i="19"/>
  <c r="J28" i="19"/>
  <c r="I28" i="19" s="1"/>
  <c r="H28" i="19"/>
  <c r="G28" i="19"/>
  <c r="E28" i="19"/>
  <c r="D28" i="19" s="1"/>
  <c r="C28" i="19"/>
  <c r="B28" i="19"/>
  <c r="J27" i="19"/>
  <c r="I27" i="19" s="1"/>
  <c r="H27" i="19"/>
  <c r="G27" i="19"/>
  <c r="E27" i="19"/>
  <c r="D27" i="19" s="1"/>
  <c r="C27" i="19"/>
  <c r="B27" i="19"/>
  <c r="J26" i="19"/>
  <c r="I26" i="19" s="1"/>
  <c r="H26" i="19"/>
  <c r="G26" i="19"/>
  <c r="E26" i="19"/>
  <c r="D26" i="19" s="1"/>
  <c r="C26" i="19"/>
  <c r="B26" i="19"/>
  <c r="J25" i="19"/>
  <c r="I25" i="19" s="1"/>
  <c r="H25" i="19"/>
  <c r="G25" i="19"/>
  <c r="E25" i="19"/>
  <c r="D25" i="19" s="1"/>
  <c r="C25" i="19"/>
  <c r="B25" i="19"/>
  <c r="J24" i="19"/>
  <c r="I24" i="19" s="1"/>
  <c r="H24" i="19"/>
  <c r="G24" i="19"/>
  <c r="E24" i="19"/>
  <c r="D24" i="19" s="1"/>
  <c r="C24" i="19"/>
  <c r="B24" i="19"/>
  <c r="J23" i="19"/>
  <c r="I23" i="19" s="1"/>
  <c r="H23" i="19"/>
  <c r="G23" i="19"/>
  <c r="E23" i="19"/>
  <c r="D23" i="19" s="1"/>
  <c r="C23" i="19"/>
  <c r="B23" i="19"/>
  <c r="J22" i="19"/>
  <c r="I22" i="19" s="1"/>
  <c r="H22" i="19"/>
  <c r="G22" i="19"/>
  <c r="E22" i="19"/>
  <c r="D22" i="19" s="1"/>
  <c r="C22" i="19"/>
  <c r="B22" i="19"/>
  <c r="J21" i="19"/>
  <c r="I21" i="19" s="1"/>
  <c r="H21" i="19"/>
  <c r="G21" i="19"/>
  <c r="E21" i="19"/>
  <c r="D21" i="19" s="1"/>
  <c r="C21" i="19"/>
  <c r="B21" i="19"/>
  <c r="J20" i="19"/>
  <c r="I20" i="19" s="1"/>
  <c r="H20" i="19"/>
  <c r="G20" i="19"/>
  <c r="E20" i="19"/>
  <c r="D20" i="19" s="1"/>
  <c r="C20" i="19"/>
  <c r="B20" i="19"/>
  <c r="J19" i="19"/>
  <c r="I19" i="19" s="1"/>
  <c r="H19" i="19"/>
  <c r="G19" i="19"/>
  <c r="E19" i="19"/>
  <c r="D19" i="19" s="1"/>
  <c r="C19" i="19"/>
  <c r="B19" i="19"/>
  <c r="J18" i="19"/>
  <c r="I18" i="19" s="1"/>
  <c r="H18" i="19"/>
  <c r="G18" i="19"/>
  <c r="E18" i="19"/>
  <c r="D18" i="19" s="1"/>
  <c r="C18" i="19"/>
  <c r="B18" i="19"/>
  <c r="J17" i="19"/>
  <c r="I17" i="19" s="1"/>
  <c r="H17" i="19"/>
  <c r="G17" i="19"/>
  <c r="E17" i="19"/>
  <c r="D17" i="19" s="1"/>
  <c r="C17" i="19"/>
  <c r="B17" i="19"/>
  <c r="J16" i="19"/>
  <c r="I16" i="19" s="1"/>
  <c r="H16" i="19"/>
  <c r="G16" i="19"/>
  <c r="E16" i="19"/>
  <c r="D16" i="19" s="1"/>
  <c r="C16" i="19"/>
  <c r="B16" i="19"/>
  <c r="J15" i="19"/>
  <c r="I15" i="19" s="1"/>
  <c r="H15" i="19"/>
  <c r="G15" i="19"/>
  <c r="E15" i="19"/>
  <c r="D15" i="19" s="1"/>
  <c r="C15" i="19"/>
  <c r="B15" i="19"/>
  <c r="J14" i="19"/>
  <c r="I14" i="19" s="1"/>
  <c r="H14" i="19"/>
  <c r="G14" i="19"/>
  <c r="E14" i="19"/>
  <c r="D14" i="19" s="1"/>
  <c r="C14" i="19"/>
  <c r="B14" i="19"/>
  <c r="J13" i="19"/>
  <c r="I13" i="19" s="1"/>
  <c r="H13" i="19"/>
  <c r="G13" i="19"/>
  <c r="E13" i="19"/>
  <c r="D13" i="19" s="1"/>
  <c r="C13" i="19"/>
  <c r="B13" i="19"/>
  <c r="J12" i="19"/>
  <c r="I12" i="19" s="1"/>
  <c r="H12" i="19"/>
  <c r="G12" i="19"/>
  <c r="E12" i="19"/>
  <c r="D12" i="19" s="1"/>
  <c r="C12" i="19"/>
  <c r="B12" i="19"/>
  <c r="J11" i="19"/>
  <c r="I11" i="19" s="1"/>
  <c r="H11" i="19"/>
  <c r="G11" i="19"/>
  <c r="E11" i="19"/>
  <c r="D11" i="19" s="1"/>
  <c r="C11" i="19"/>
  <c r="B11" i="19"/>
  <c r="J10" i="19"/>
  <c r="I10" i="19" s="1"/>
  <c r="H10" i="19"/>
  <c r="G10" i="19"/>
  <c r="E10" i="19"/>
  <c r="D10" i="19" s="1"/>
  <c r="C10" i="19"/>
  <c r="B10" i="19"/>
  <c r="J9" i="19"/>
  <c r="I9" i="19" s="1"/>
  <c r="H9" i="19"/>
  <c r="G9" i="19"/>
  <c r="E9" i="19"/>
  <c r="D9" i="19" s="1"/>
  <c r="C9" i="19"/>
  <c r="B9" i="19"/>
  <c r="J8" i="19"/>
  <c r="I8" i="19" s="1"/>
  <c r="H8" i="19"/>
  <c r="G8" i="19"/>
  <c r="E8" i="19"/>
  <c r="D8" i="19" s="1"/>
  <c r="C8" i="19"/>
  <c r="B8" i="19"/>
  <c r="J7" i="19"/>
  <c r="I7" i="19" s="1"/>
  <c r="H7" i="19"/>
  <c r="G7" i="19"/>
  <c r="E7" i="19"/>
  <c r="D7" i="19" s="1"/>
  <c r="C7" i="19"/>
  <c r="B7" i="19"/>
  <c r="J6" i="19"/>
  <c r="I6" i="19" s="1"/>
  <c r="H6" i="19"/>
  <c r="G6" i="19"/>
  <c r="E6" i="19"/>
  <c r="D6" i="19" s="1"/>
  <c r="C6" i="19"/>
  <c r="B6" i="19"/>
  <c r="J2" i="19"/>
  <c r="I31" i="16"/>
  <c r="G31" i="16"/>
  <c r="I30" i="16"/>
  <c r="G30" i="16"/>
  <c r="I29" i="16"/>
  <c r="G29" i="16"/>
  <c r="I27" i="16"/>
  <c r="G27" i="16"/>
  <c r="I26" i="16"/>
  <c r="G26" i="16"/>
  <c r="I25" i="16"/>
  <c r="G25" i="16"/>
  <c r="I23" i="16"/>
  <c r="G23" i="16"/>
  <c r="I22" i="16"/>
  <c r="G22" i="16"/>
  <c r="J18" i="16"/>
  <c r="I18" i="16"/>
  <c r="E18" i="16"/>
  <c r="E14" i="16"/>
  <c r="E13" i="16"/>
  <c r="E30" i="16" l="1"/>
  <c r="E12" i="16"/>
  <c r="E29" i="16"/>
  <c r="E27" i="16"/>
  <c r="G18" i="16"/>
  <c r="E31" i="16"/>
  <c r="E32" i="16" s="1"/>
  <c r="I24" i="16"/>
  <c r="G32" i="16"/>
  <c r="J13" i="16" s="1"/>
  <c r="G28" i="16"/>
  <c r="I28" i="16"/>
  <c r="I14" i="16" s="1"/>
  <c r="G24" i="16"/>
  <c r="C18" i="16"/>
  <c r="F8" i="16" s="1"/>
  <c r="I8" i="16" s="1"/>
  <c r="E26" i="16"/>
  <c r="E25" i="16"/>
  <c r="I32" i="16"/>
  <c r="J14" i="16" s="1"/>
  <c r="E23" i="16"/>
  <c r="E22" i="16"/>
  <c r="G33" i="16" l="1"/>
  <c r="G34" i="16" s="1"/>
  <c r="E24" i="16"/>
  <c r="I13" i="16"/>
  <c r="I12" i="16" s="1"/>
  <c r="G14" i="16"/>
  <c r="C14" i="16" s="1"/>
  <c r="F7" i="16" s="1"/>
  <c r="I7" i="16" s="1"/>
  <c r="J12" i="16"/>
  <c r="I33" i="16"/>
  <c r="I34" i="16" s="1"/>
  <c r="E28" i="16"/>
  <c r="E33" i="16" s="1"/>
  <c r="E34" i="16" s="1"/>
  <c r="G13" i="16" l="1"/>
  <c r="G12" i="16"/>
  <c r="C13" i="16"/>
  <c r="F6" i="16" l="1"/>
  <c r="I6" i="16" s="1"/>
  <c r="C12" i="16"/>
  <c r="F5" i="16" l="1"/>
  <c r="I5" i="16" s="1"/>
  <c r="F37" i="16"/>
  <c r="F36" i="16"/>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<sst xmlns="http://schemas.openxmlformats.org/spreadsheetml/2006/main" count="323" uniqueCount="180">
  <si>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</si>
  <si>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</si>
  <si>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</si>
  <si>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</si>
  <si>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</si>
  <si>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</si>
  <si>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</si>
  <si>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</si>
  <si>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</si>
  <si>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</si>
  <si>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</si>
  <si>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</si>
  <si>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</si>
  <si>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</si>
  <si>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</si>
  <si>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</si>
  <si>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</si>
  <si>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</si>
  <si>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</si>
  <si>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</si>
  <si>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</si>
  <si>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</si>
  <si>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</si>
  <si>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</si>
  <si>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</si>
  <si>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</si>
  <si>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</si>
  <si>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</si>
  <si>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総  数</t>
    <phoneticPr fontId="2"/>
  </si>
  <si>
    <t>TEL046-252-8379 FAX046-255-3550</t>
    <phoneticPr fontId="2"/>
  </si>
  <si>
    <t>　男　</t>
    <phoneticPr fontId="2"/>
  </si>
  <si>
    <t>市区町村</t>
    <phoneticPr fontId="19"/>
  </si>
  <si>
    <t>世 帯 数</t>
    <phoneticPr fontId="13"/>
  </si>
  <si>
    <t>人　　口</t>
    <phoneticPr fontId="13"/>
  </si>
  <si>
    <t>対前月</t>
    <rPh sb="0" eb="1">
      <t>タイ</t>
    </rPh>
    <rPh sb="1" eb="3">
      <t>ゼンゲツ</t>
    </rPh>
    <phoneticPr fontId="13"/>
  </si>
  <si>
    <t>市区町村</t>
    <phoneticPr fontId="13"/>
  </si>
  <si>
    <t>世 帯 数</t>
  </si>
  <si>
    <t>人口増減</t>
    <rPh sb="0" eb="2">
      <t>ジンコウ</t>
    </rPh>
    <phoneticPr fontId="13"/>
  </si>
  <si>
    <t>県　計</t>
    <phoneticPr fontId="19"/>
  </si>
  <si>
    <t>　横須賀市</t>
    <rPh sb="1" eb="4">
      <t>ヨコスカ</t>
    </rPh>
    <rPh sb="4" eb="5">
      <t>シ</t>
    </rPh>
    <phoneticPr fontId="19"/>
  </si>
  <si>
    <t>　市部計</t>
    <phoneticPr fontId="19"/>
  </si>
  <si>
    <t>　平塚市</t>
    <rPh sb="1" eb="4">
      <t>ヒラツカシ</t>
    </rPh>
    <phoneticPr fontId="19"/>
  </si>
  <si>
    <t>　郡部計</t>
    <phoneticPr fontId="19"/>
  </si>
  <si>
    <t>　鎌倉市</t>
    <rPh sb="1" eb="4">
      <t>カマクラシ</t>
    </rPh>
    <phoneticPr fontId="19"/>
  </si>
  <si>
    <t>　横浜市</t>
    <phoneticPr fontId="19"/>
  </si>
  <si>
    <t>　藤沢市</t>
    <rPh sb="1" eb="4">
      <t>フジサワシ</t>
    </rPh>
    <phoneticPr fontId="19"/>
  </si>
  <si>
    <t>　　鶴見区</t>
    <phoneticPr fontId="19"/>
  </si>
  <si>
    <t>　小田原市</t>
    <rPh sb="1" eb="5">
      <t>オダワラシ</t>
    </rPh>
    <phoneticPr fontId="19"/>
  </si>
  <si>
    <t>　　神奈川区</t>
    <phoneticPr fontId="19"/>
  </si>
  <si>
    <t>　茅ヶ崎市</t>
    <rPh sb="1" eb="5">
      <t>チガサキシ</t>
    </rPh>
    <phoneticPr fontId="19"/>
  </si>
  <si>
    <t>　　西　区</t>
    <phoneticPr fontId="19"/>
  </si>
  <si>
    <t>　逗子市</t>
    <rPh sb="1" eb="4">
      <t>ズシシ</t>
    </rPh>
    <phoneticPr fontId="19"/>
  </si>
  <si>
    <t>　　中　区</t>
    <phoneticPr fontId="19"/>
  </si>
  <si>
    <t>　三浦市</t>
    <rPh sb="1" eb="4">
      <t>ミウラシ</t>
    </rPh>
    <phoneticPr fontId="19"/>
  </si>
  <si>
    <t>　　南　区</t>
    <phoneticPr fontId="19"/>
  </si>
  <si>
    <t>　秦野市</t>
    <rPh sb="1" eb="4">
      <t>ハダノシ</t>
    </rPh>
    <phoneticPr fontId="19"/>
  </si>
  <si>
    <t>　　港南区</t>
    <phoneticPr fontId="19"/>
  </si>
  <si>
    <t>　厚木市</t>
    <rPh sb="1" eb="4">
      <t>アツギシ</t>
    </rPh>
    <phoneticPr fontId="19"/>
  </si>
  <si>
    <r>
      <t>　　</t>
    </r>
    <r>
      <rPr>
        <sz val="9"/>
        <rFont val="ＭＳ 明朝"/>
        <family val="1"/>
        <charset val="128"/>
      </rPr>
      <t>保土ヶ谷区</t>
    </r>
    <phoneticPr fontId="19"/>
  </si>
  <si>
    <t>　大和市</t>
    <rPh sb="1" eb="4">
      <t>ヤマトシ</t>
    </rPh>
    <phoneticPr fontId="19"/>
  </si>
  <si>
    <t>　　旭　区</t>
    <phoneticPr fontId="19"/>
  </si>
  <si>
    <t>　伊勢原市</t>
    <rPh sb="1" eb="5">
      <t>イセハラシ</t>
    </rPh>
    <phoneticPr fontId="19"/>
  </si>
  <si>
    <t>　　磯子区</t>
    <phoneticPr fontId="19"/>
  </si>
  <si>
    <t>　海老名市</t>
    <rPh sb="1" eb="5">
      <t>エビナシ</t>
    </rPh>
    <phoneticPr fontId="19"/>
  </si>
  <si>
    <t>　　金沢区</t>
    <phoneticPr fontId="19"/>
  </si>
  <si>
    <t>　座間市</t>
    <rPh sb="1" eb="3">
      <t>ザマ</t>
    </rPh>
    <rPh sb="3" eb="4">
      <t>シ</t>
    </rPh>
    <phoneticPr fontId="19"/>
  </si>
  <si>
    <t>　　港北区</t>
    <phoneticPr fontId="19"/>
  </si>
  <si>
    <t>　南足柄市</t>
    <rPh sb="1" eb="4">
      <t>ミナミアシガラ</t>
    </rPh>
    <rPh sb="4" eb="5">
      <t>シ</t>
    </rPh>
    <phoneticPr fontId="13"/>
  </si>
  <si>
    <t>　　緑　区</t>
    <phoneticPr fontId="19"/>
  </si>
  <si>
    <t>　綾瀬市</t>
    <rPh sb="1" eb="4">
      <t>アヤセシ</t>
    </rPh>
    <phoneticPr fontId="13"/>
  </si>
  <si>
    <t>　　青葉区</t>
    <phoneticPr fontId="19"/>
  </si>
  <si>
    <t>三浦郡葉山町</t>
  </si>
  <si>
    <t>　　都筑区</t>
    <phoneticPr fontId="19"/>
  </si>
  <si>
    <t>高座郡寒川町</t>
  </si>
  <si>
    <t>　　戸塚区</t>
    <phoneticPr fontId="19"/>
  </si>
  <si>
    <t>中　郡</t>
    <phoneticPr fontId="19"/>
  </si>
  <si>
    <t>　　栄　区</t>
    <phoneticPr fontId="19"/>
  </si>
  <si>
    <t>　大磯町</t>
    <phoneticPr fontId="19"/>
  </si>
  <si>
    <t>　　泉　区</t>
    <phoneticPr fontId="19"/>
  </si>
  <si>
    <t>　二宮町</t>
    <phoneticPr fontId="19"/>
  </si>
  <si>
    <t>　　瀬谷区</t>
    <phoneticPr fontId="19"/>
  </si>
  <si>
    <t>足柄上郡</t>
    <phoneticPr fontId="19"/>
  </si>
  <si>
    <t>　川崎市</t>
    <phoneticPr fontId="19"/>
  </si>
  <si>
    <t>　中井町</t>
    <phoneticPr fontId="19"/>
  </si>
  <si>
    <t>　　川崎区</t>
    <phoneticPr fontId="19"/>
  </si>
  <si>
    <t>　大井町</t>
    <phoneticPr fontId="19"/>
  </si>
  <si>
    <t>　　幸　区</t>
    <phoneticPr fontId="19"/>
  </si>
  <si>
    <t>　松田町</t>
    <phoneticPr fontId="19"/>
  </si>
  <si>
    <t>　　中原区</t>
    <phoneticPr fontId="19"/>
  </si>
  <si>
    <t>　山北町</t>
    <phoneticPr fontId="19"/>
  </si>
  <si>
    <t>　　高津区</t>
    <phoneticPr fontId="19"/>
  </si>
  <si>
    <t>　開成町</t>
    <phoneticPr fontId="19"/>
  </si>
  <si>
    <t>　　宮前区</t>
    <phoneticPr fontId="19"/>
  </si>
  <si>
    <t>足柄下郡</t>
    <phoneticPr fontId="19"/>
  </si>
  <si>
    <t>　　多摩区</t>
    <phoneticPr fontId="19"/>
  </si>
  <si>
    <t>　箱根町</t>
    <phoneticPr fontId="19"/>
  </si>
  <si>
    <t>　　麻生区</t>
    <phoneticPr fontId="19"/>
  </si>
  <si>
    <t>　真鶴町</t>
    <phoneticPr fontId="19"/>
  </si>
  <si>
    <t>　相模原市</t>
    <phoneticPr fontId="19"/>
  </si>
  <si>
    <t>　湯河原町</t>
    <phoneticPr fontId="19"/>
  </si>
  <si>
    <t>　　緑　区</t>
    <rPh sb="2" eb="3">
      <t>ミドリ</t>
    </rPh>
    <phoneticPr fontId="19"/>
  </si>
  <si>
    <t>愛甲郡</t>
  </si>
  <si>
    <t>　　中央区</t>
    <rPh sb="3" eb="4">
      <t>ヒサシ</t>
    </rPh>
    <rPh sb="4" eb="5">
      <t>ク</t>
    </rPh>
    <phoneticPr fontId="19"/>
  </si>
  <si>
    <t>　愛川町</t>
    <phoneticPr fontId="19"/>
  </si>
  <si>
    <t>　　南　区</t>
    <rPh sb="2" eb="3">
      <t>ミナミ</t>
    </rPh>
    <phoneticPr fontId="19"/>
  </si>
  <si>
    <t>　清川村</t>
    <phoneticPr fontId="19"/>
  </si>
  <si>
    <t>　女　</t>
    <phoneticPr fontId="2"/>
  </si>
  <si>
    <t>１　人　口（△は減）</t>
    <phoneticPr fontId="2"/>
  </si>
  <si>
    <t>　計　（３）</t>
    <phoneticPr fontId="2"/>
  </si>
  <si>
    <t>（令和３年１月１日 現 在 )</t>
    <rPh sb="1" eb="2">
      <t>レイ</t>
    </rPh>
    <rPh sb="2" eb="3">
      <t>ワ</t>
    </rPh>
    <rPh sb="4" eb="5">
      <t>ネン</t>
    </rPh>
    <rPh sb="6" eb="7">
      <t>ゲツ</t>
    </rPh>
    <phoneticPr fontId="2"/>
  </si>
  <si>
    <t>世帯数</t>
    <phoneticPr fontId="2"/>
  </si>
  <si>
    <t>区　分</t>
    <phoneticPr fontId="2"/>
  </si>
  <si>
    <t>１　月</t>
    <phoneticPr fontId="2"/>
  </si>
  <si>
    <t>１２　月</t>
    <phoneticPr fontId="2"/>
  </si>
  <si>
    <t>増　加</t>
    <phoneticPr fontId="2"/>
  </si>
  <si>
    <t>減　少</t>
    <phoneticPr fontId="2"/>
  </si>
  <si>
    <t>２　世　帯（△は減）</t>
    <phoneticPr fontId="2"/>
  </si>
  <si>
    <t>３　人口増減の内訳（△は減）</t>
    <phoneticPr fontId="2"/>
  </si>
  <si>
    <t>（単位：人）</t>
    <phoneticPr fontId="2"/>
  </si>
  <si>
    <t>転　入</t>
    <phoneticPr fontId="2"/>
  </si>
  <si>
    <t>転　出</t>
    <phoneticPr fontId="2"/>
  </si>
  <si>
    <t>　計　（４）</t>
    <phoneticPr fontId="2"/>
  </si>
  <si>
    <t>合　計（Ａ＋Ｂ）</t>
    <phoneticPr fontId="2"/>
  </si>
  <si>
    <t>神 奈 川 県 の 人 口 と 世 帯</t>
    <phoneticPr fontId="13"/>
  </si>
  <si>
    <t>（神奈川県ホームページから抜粋、神奈川県統計センター調）</t>
    <rPh sb="1" eb="5">
      <t>カナガワケン</t>
    </rPh>
    <rPh sb="13" eb="15">
      <t>バッスイ</t>
    </rPh>
    <rPh sb="16" eb="20">
      <t>カナガワケン</t>
    </rPh>
    <rPh sb="20" eb="22">
      <t>トウケイ</t>
    </rPh>
    <rPh sb="26" eb="27">
      <t>シラ</t>
    </rPh>
    <phoneticPr fontId="13"/>
  </si>
  <si>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</si>
  <si>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</si>
  <si>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</si>
  <si>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　　　　座間市町丁字別人口と世帯</t>
    <rPh sb="4" eb="7">
      <t>ザマシ</t>
    </rPh>
    <rPh sb="7" eb="8">
      <t>マチ</t>
    </rPh>
    <rPh sb="8" eb="9">
      <t>チョウ</t>
    </rPh>
    <rPh sb="9" eb="10">
      <t>アザ</t>
    </rPh>
    <rPh sb="10" eb="11">
      <t>ベツ</t>
    </rPh>
    <rPh sb="11" eb="13">
      <t>ジンコウ</t>
    </rPh>
    <rPh sb="14" eb="16">
      <t>セタイ</t>
    </rPh>
    <phoneticPr fontId="13"/>
  </si>
  <si>
    <t>令和３年１月１日現在</t>
    <rPh sb="0" eb="1">
      <t>レイ</t>
    </rPh>
    <rPh sb="1" eb="2">
      <t>ワ</t>
    </rPh>
    <rPh sb="3" eb="4">
      <t>ネン</t>
    </rPh>
    <rPh sb="5" eb="6">
      <t>ガツ</t>
    </rPh>
    <rPh sb="6" eb="8">
      <t>ツイタチ</t>
    </rPh>
    <rPh sb="7" eb="10">
      <t>ニチゲンザイ</t>
    </rPh>
    <phoneticPr fontId="13"/>
  </si>
  <si>
    <t>町丁字名</t>
    <rPh sb="0" eb="1">
      <t>マチ</t>
    </rPh>
    <rPh sb="1" eb="2">
      <t>チョウ</t>
    </rPh>
    <rPh sb="2" eb="3">
      <t>アザ</t>
    </rPh>
    <rPh sb="3" eb="4">
      <t>ナ</t>
    </rPh>
    <phoneticPr fontId="13"/>
  </si>
  <si>
    <t>合　計</t>
    <rPh sb="0" eb="1">
      <t>ゴウ</t>
    </rPh>
    <rPh sb="2" eb="3">
      <t>ケイ</t>
    </rPh>
    <phoneticPr fontId="13"/>
  </si>
  <si>
    <t>男</t>
    <rPh sb="0" eb="1">
      <t>オトコ</t>
    </rPh>
    <phoneticPr fontId="13"/>
  </si>
  <si>
    <t>女</t>
    <rPh sb="0" eb="1">
      <t>オンナ</t>
    </rPh>
    <phoneticPr fontId="13"/>
  </si>
  <si>
    <t>世帯数</t>
    <rPh sb="0" eb="3">
      <t>セタイスウ</t>
    </rPh>
    <phoneticPr fontId="13"/>
  </si>
  <si>
    <t>人口増減</t>
    <rPh sb="0" eb="1">
      <t>ヒト</t>
    </rPh>
    <rPh sb="1" eb="2">
      <t>グチ</t>
    </rPh>
    <rPh sb="2" eb="4">
      <t>ゾウゲン</t>
    </rPh>
    <phoneticPr fontId="13"/>
  </si>
  <si>
    <t>栗　原　　　　　　</t>
    <rPh sb="0" eb="1">
      <t>クリ</t>
    </rPh>
    <rPh sb="2" eb="3">
      <t>ハラ</t>
    </rPh>
    <phoneticPr fontId="13"/>
  </si>
  <si>
    <t>相模が丘　　１丁目</t>
    <rPh sb="0" eb="4">
      <t>サガミガオカ</t>
    </rPh>
    <rPh sb="7" eb="9">
      <t>チョウメ</t>
    </rPh>
    <phoneticPr fontId="13"/>
  </si>
  <si>
    <t>　　　　　　２丁目</t>
    <rPh sb="7" eb="9">
      <t>チョウメ</t>
    </rPh>
    <phoneticPr fontId="13"/>
  </si>
  <si>
    <t>　　　　　　３丁目</t>
    <rPh sb="7" eb="8">
      <t>チョウ</t>
    </rPh>
    <rPh sb="8" eb="9">
      <t>メ</t>
    </rPh>
    <phoneticPr fontId="13"/>
  </si>
  <si>
    <t>　　　　　　４丁目</t>
    <rPh sb="7" eb="9">
      <t>チョウメ</t>
    </rPh>
    <phoneticPr fontId="13"/>
  </si>
  <si>
    <t>　　　　　　５丁目</t>
    <rPh sb="7" eb="9">
      <t>チョウメ</t>
    </rPh>
    <phoneticPr fontId="13"/>
  </si>
  <si>
    <t>　　　　　　６丁目</t>
    <rPh sb="7" eb="8">
      <t>チョウ</t>
    </rPh>
    <rPh sb="8" eb="9">
      <t>メ</t>
    </rPh>
    <phoneticPr fontId="13"/>
  </si>
  <si>
    <t>（相模が丘計）</t>
    <rPh sb="1" eb="3">
      <t>サガミ</t>
    </rPh>
    <rPh sb="4" eb="5">
      <t>オカ</t>
    </rPh>
    <rPh sb="5" eb="6">
      <t>ケイ</t>
    </rPh>
    <phoneticPr fontId="13"/>
  </si>
  <si>
    <t>四ツ谷　　　　　　</t>
    <rPh sb="0" eb="2">
      <t>ヨツヤ</t>
    </rPh>
    <rPh sb="2" eb="3">
      <t>タニ</t>
    </rPh>
    <phoneticPr fontId="13"/>
  </si>
  <si>
    <t>新田宿　　　　　　</t>
    <rPh sb="0" eb="3">
      <t>シンデンジュク</t>
    </rPh>
    <phoneticPr fontId="13"/>
  </si>
  <si>
    <t>立野台　　　１丁目</t>
    <rPh sb="0" eb="3">
      <t>タツノダイ</t>
    </rPh>
    <rPh sb="7" eb="9">
      <t>チョウメ</t>
    </rPh>
    <phoneticPr fontId="13"/>
  </si>
  <si>
    <t>　　　　　　３丁目</t>
    <rPh sb="7" eb="9">
      <t>チョウメ</t>
    </rPh>
    <phoneticPr fontId="13"/>
  </si>
  <si>
    <t>（立野台計）</t>
    <rPh sb="1" eb="3">
      <t>タツノ</t>
    </rPh>
    <rPh sb="3" eb="4">
      <t>ダイ</t>
    </rPh>
    <rPh sb="4" eb="5">
      <t>ケイ</t>
    </rPh>
    <phoneticPr fontId="13"/>
  </si>
  <si>
    <t>緑ケ丘　　　１丁目</t>
    <rPh sb="0" eb="1">
      <t>ミドリ</t>
    </rPh>
    <rPh sb="2" eb="3">
      <t>オカ</t>
    </rPh>
    <rPh sb="7" eb="9">
      <t>チョウメ</t>
    </rPh>
    <phoneticPr fontId="13"/>
  </si>
  <si>
    <t>（緑ケ丘計）</t>
    <rPh sb="1" eb="2">
      <t>ミドリ</t>
    </rPh>
    <rPh sb="3" eb="4">
      <t>オカ</t>
    </rPh>
    <rPh sb="4" eb="5">
      <t>ケイ</t>
    </rPh>
    <phoneticPr fontId="13"/>
  </si>
  <si>
    <t>明　王　　　　　　</t>
    <rPh sb="0" eb="1">
      <t>メイ</t>
    </rPh>
    <rPh sb="2" eb="3">
      <t>オウ</t>
    </rPh>
    <phoneticPr fontId="13"/>
  </si>
  <si>
    <t>広野台　　　１丁目</t>
    <rPh sb="0" eb="3">
      <t>ヒロノダイ</t>
    </rPh>
    <rPh sb="7" eb="9">
      <t>チョウメ</t>
    </rPh>
    <phoneticPr fontId="13"/>
  </si>
  <si>
    <t>（広野台計）</t>
    <rPh sb="1" eb="3">
      <t>ヒロノ</t>
    </rPh>
    <rPh sb="3" eb="4">
      <t>ダイ</t>
    </rPh>
    <rPh sb="4" eb="5">
      <t>ケイ</t>
    </rPh>
    <phoneticPr fontId="13"/>
  </si>
  <si>
    <t>小松原　　　１丁目</t>
    <rPh sb="0" eb="3">
      <t>コマツバラ</t>
    </rPh>
    <rPh sb="7" eb="9">
      <t>チョウメ</t>
    </rPh>
    <phoneticPr fontId="13"/>
  </si>
  <si>
    <t>（小松原計）</t>
    <rPh sb="1" eb="4">
      <t>コマツバラ</t>
    </rPh>
    <rPh sb="4" eb="5">
      <t>ケイ</t>
    </rPh>
    <phoneticPr fontId="13"/>
  </si>
  <si>
    <t>座　間　　　１丁目</t>
    <rPh sb="0" eb="1">
      <t>ザ</t>
    </rPh>
    <rPh sb="2" eb="3">
      <t>アイダ</t>
    </rPh>
    <rPh sb="7" eb="9">
      <t>チョウメ</t>
    </rPh>
    <phoneticPr fontId="13"/>
  </si>
  <si>
    <t>（座間計）</t>
    <rPh sb="1" eb="3">
      <t>ザマ</t>
    </rPh>
    <rPh sb="3" eb="4">
      <t>ケイ</t>
    </rPh>
    <phoneticPr fontId="13"/>
  </si>
  <si>
    <t>相武台　　　１丁目</t>
    <rPh sb="0" eb="3">
      <t>ソウブダイ</t>
    </rPh>
    <rPh sb="7" eb="9">
      <t>チョウメ</t>
    </rPh>
    <phoneticPr fontId="13"/>
  </si>
  <si>
    <t>（相武台計）</t>
    <rPh sb="1" eb="4">
      <t>ソウブダイ</t>
    </rPh>
    <rPh sb="4" eb="5">
      <t>ケイ</t>
    </rPh>
    <phoneticPr fontId="13"/>
  </si>
  <si>
    <t>入谷東　　　１丁目</t>
    <rPh sb="7" eb="9">
      <t>チョウメ</t>
    </rPh>
    <phoneticPr fontId="13"/>
  </si>
  <si>
    <t>（入谷東計）</t>
    <rPh sb="1" eb="3">
      <t>イリヤ</t>
    </rPh>
    <rPh sb="3" eb="4">
      <t>ヒガシ</t>
    </rPh>
    <rPh sb="4" eb="5">
      <t>ケイ</t>
    </rPh>
    <phoneticPr fontId="13"/>
  </si>
  <si>
    <t>入谷西　　　１丁目</t>
    <rPh sb="2" eb="3">
      <t>ニシ</t>
    </rPh>
    <rPh sb="7" eb="9">
      <t>チョウメ</t>
    </rPh>
    <phoneticPr fontId="13"/>
  </si>
  <si>
    <t>（入谷西計）</t>
    <rPh sb="1" eb="3">
      <t>イリヤ</t>
    </rPh>
    <rPh sb="3" eb="4">
      <t>ニシ</t>
    </rPh>
    <rPh sb="4" eb="5">
      <t>ケイ</t>
    </rPh>
    <phoneticPr fontId="13"/>
  </si>
  <si>
    <t>ひばりが丘　１丁目</t>
    <rPh sb="0" eb="5">
      <t>ヒバリガオカ</t>
    </rPh>
    <rPh sb="7" eb="9">
      <t>チョウメ</t>
    </rPh>
    <phoneticPr fontId="13"/>
  </si>
  <si>
    <t>（ひばりが丘計）</t>
    <rPh sb="5" eb="6">
      <t>オカ</t>
    </rPh>
    <rPh sb="6" eb="7">
      <t>ケイ</t>
    </rPh>
    <phoneticPr fontId="13"/>
  </si>
  <si>
    <t>東　原　　　１丁目</t>
    <rPh sb="0" eb="1">
      <t>ヒガシ</t>
    </rPh>
    <rPh sb="2" eb="3">
      <t>ハラ</t>
    </rPh>
    <rPh sb="7" eb="9">
      <t>チョウメ</t>
    </rPh>
    <phoneticPr fontId="13"/>
  </si>
  <si>
    <t>（東原計）</t>
    <rPh sb="1" eb="3">
      <t>ヒガシハラ</t>
    </rPh>
    <rPh sb="3" eb="4">
      <t>ケイ</t>
    </rPh>
    <phoneticPr fontId="13"/>
  </si>
  <si>
    <t>さがみ野　　１丁目</t>
    <rPh sb="3" eb="4">
      <t>ノ</t>
    </rPh>
    <rPh sb="7" eb="9">
      <t>チョウメ</t>
    </rPh>
    <phoneticPr fontId="13"/>
  </si>
  <si>
    <t>（さがみ野計）</t>
    <rPh sb="4" eb="5">
      <t>ノ</t>
    </rPh>
    <rPh sb="5" eb="6">
      <t>ケイ</t>
    </rPh>
    <phoneticPr fontId="13"/>
  </si>
  <si>
    <t>南栗原　　　１丁目</t>
    <rPh sb="0" eb="1">
      <t>ミナミ</t>
    </rPh>
    <rPh sb="1" eb="3">
      <t>クリハラ</t>
    </rPh>
    <rPh sb="7" eb="9">
      <t>チョウメ</t>
    </rPh>
    <phoneticPr fontId="13"/>
  </si>
  <si>
    <t>（南栗原計）</t>
    <rPh sb="1" eb="2">
      <t>ミナミ</t>
    </rPh>
    <rPh sb="2" eb="4">
      <t>クリハラ</t>
    </rPh>
    <rPh sb="4" eb="5">
      <t>ケイ</t>
    </rPh>
    <phoneticPr fontId="13"/>
  </si>
  <si>
    <t>栗原中央　　１丁目</t>
    <rPh sb="0" eb="2">
      <t>クリハラ</t>
    </rPh>
    <rPh sb="2" eb="4">
      <t>チュウオウ</t>
    </rPh>
    <rPh sb="7" eb="9">
      <t>チョウメ</t>
    </rPh>
    <phoneticPr fontId="13"/>
  </si>
  <si>
    <t>（栗原中央計）</t>
    <rPh sb="1" eb="3">
      <t>クリハラ</t>
    </rPh>
    <rPh sb="3" eb="5">
      <t>チュウオウ</t>
    </rPh>
    <rPh sb="5" eb="6">
      <t>ケイ</t>
    </rPh>
    <phoneticPr fontId="13"/>
  </si>
  <si>
    <t>西栗原　　　１丁目</t>
    <rPh sb="0" eb="1">
      <t>ニシ</t>
    </rPh>
    <rPh sb="1" eb="3">
      <t>クリハラ</t>
    </rPh>
    <rPh sb="7" eb="9">
      <t>チョウメ</t>
    </rPh>
    <phoneticPr fontId="13"/>
  </si>
  <si>
    <t>（西栗原計）</t>
    <rPh sb="1" eb="2">
      <t>ニシ</t>
    </rPh>
    <rPh sb="2" eb="4">
      <t>クリハラ</t>
    </rPh>
    <rPh sb="4" eb="5">
      <t>ケイ</t>
    </rPh>
    <phoneticPr fontId="13"/>
  </si>
  <si>
    <t>座間（自衛隊含む）</t>
    <rPh sb="0" eb="2">
      <t>ザマ</t>
    </rPh>
    <rPh sb="3" eb="6">
      <t>ジエイタイ</t>
    </rPh>
    <rPh sb="6" eb="7">
      <t>フク</t>
    </rPh>
    <phoneticPr fontId="13"/>
  </si>
  <si>
    <t>№440　令和４年３月３日発表</t>
    <phoneticPr fontId="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</si>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</sst>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_ "/>
    <numFmt numFmtId="180" formatCode="#,##0;[Red]#,##0"/>
    <numFmt numFmtId="181" formatCode="0;[Red]0"/>
    <numFmt numFmtId="182" formatCode="0.00_);[Red]\(0.00\)"/>
    <numFmt numFmtId="183" formatCode="\(&quot;＋&quot;#,##0\);\(&quot;△ &quot;#,##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20"/>
      <name val="ＭＳ ゴシック"/>
      <family val="3"/>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6">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thin">
        <color indexed="54"/>
      </left>
      <right/>
      <top style="double">
        <color indexed="54"/>
      </top>
      <bottom style="medium">
        <color indexed="54"/>
      </bottom>
      <diagonal/>
    </border>
    <border>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thin">
        <color indexed="54"/>
      </top>
      <bottom style="double">
        <color indexed="54"/>
      </bottom>
      <diagonal/>
    </border>
    <border>
      <left/>
      <right/>
      <top style="thin">
        <color indexed="54"/>
      </top>
      <bottom style="double">
        <color indexed="54"/>
      </bottom>
      <diagonal/>
    </border>
    <border>
      <left/>
      <right style="medium">
        <color indexed="54"/>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thin">
        <color indexed="54"/>
      </top>
      <bottom style="double">
        <color indexed="54"/>
      </bottom>
      <diagonal/>
    </border>
    <border>
      <left style="medium">
        <color indexed="54"/>
      </left>
      <right/>
      <top style="double">
        <color indexed="54"/>
      </top>
      <bottom style="medium">
        <color indexed="54"/>
      </bottom>
      <diagonal/>
    </border>
    <border>
      <left/>
      <right style="thin">
        <color indexed="54"/>
      </right>
      <top style="double">
        <color indexed="54"/>
      </top>
      <bottom style="medium">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medium">
        <color indexed="54"/>
      </left>
      <right/>
      <top style="thin">
        <color indexed="54"/>
      </top>
      <bottom style="thin">
        <color indexed="54"/>
      </bottom>
      <diagonal/>
    </border>
    <border>
      <left style="medium">
        <color indexed="54"/>
      </left>
      <right/>
      <top style="medium">
        <color indexed="54"/>
      </top>
      <bottom style="medium">
        <color indexed="54"/>
      </bottom>
      <diagonal/>
    </border>
    <border>
      <left/>
      <right/>
      <top style="medium">
        <color indexed="54"/>
      </top>
      <bottom style="medium">
        <color indexed="54"/>
      </bottom>
      <diagonal/>
    </border>
    <border>
      <left/>
      <right style="medium">
        <color indexed="54"/>
      </right>
      <top style="medium">
        <color indexed="54"/>
      </top>
      <bottom style="medium">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right style="medium">
        <color indexed="54"/>
      </right>
      <top style="thin">
        <color indexed="54"/>
      </top>
      <bottom style="thin">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right style="thin">
        <color indexed="54"/>
      </right>
      <top style="medium">
        <color indexed="54"/>
      </top>
      <bottom style="medium">
        <color indexed="54"/>
      </bottom>
      <diagonal/>
    </border>
    <border>
      <left style="thin">
        <color indexed="54"/>
      </left>
      <right/>
      <top style="medium">
        <color indexed="54"/>
      </top>
      <bottom style="medium">
        <color indexed="54"/>
      </bottom>
      <diagonal/>
    </border>
    <border>
      <left/>
      <right/>
      <top style="medium">
        <color indexed="54"/>
      </top>
      <bottom style="thin">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style="thin">
        <color indexed="54"/>
      </right>
      <top/>
      <bottom style="double">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thin">
        <color indexed="54"/>
      </top>
      <bottom style="medium">
        <color indexed="54"/>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medium">
        <color indexed="8"/>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1">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2"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3"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2" fillId="0" borderId="0" xfId="2" applyFont="1" applyBorder="1" applyProtection="1"/>
    <xf numFmtId="183"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4" fillId="0" borderId="0" xfId="1" applyFont="1" applyBorder="1" applyAlignment="1">
      <alignment vertical="center"/>
    </xf>
    <xf numFmtId="0" fontId="14" fillId="0" borderId="0" xfId="0" applyFont="1" applyBorder="1" applyAlignment="1">
      <alignment horizontal="right" vertical="center"/>
    </xf>
    <xf numFmtId="37" fontId="14"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4" fillId="0" borderId="16" xfId="1" applyFont="1" applyBorder="1" applyAlignment="1">
      <alignment vertical="center"/>
    </xf>
    <xf numFmtId="37" fontId="15" fillId="0" borderId="16" xfId="1" applyFont="1" applyBorder="1" applyAlignment="1">
      <alignment vertical="center"/>
    </xf>
    <xf numFmtId="37" fontId="17" fillId="0" borderId="3" xfId="1" applyFont="1" applyBorder="1" applyAlignment="1">
      <alignment vertical="center"/>
    </xf>
    <xf numFmtId="37" fontId="18" fillId="0" borderId="3" xfId="1" applyFont="1" applyBorder="1" applyAlignment="1">
      <alignment horizontal="right" vertical="center"/>
    </xf>
    <xf numFmtId="37" fontId="14" fillId="0" borderId="17" xfId="1" applyFont="1" applyBorder="1" applyAlignment="1" applyProtection="1">
      <alignment vertical="center"/>
    </xf>
    <xf numFmtId="180" fontId="14" fillId="0" borderId="18" xfId="1" applyNumberFormat="1" applyFont="1" applyBorder="1" applyAlignment="1" applyProtection="1">
      <alignment horizontal="right" vertical="center"/>
    </xf>
    <xf numFmtId="176" fontId="14" fillId="0" borderId="19" xfId="1" applyNumberFormat="1" applyFont="1" applyBorder="1" applyAlignment="1" applyProtection="1">
      <alignment vertical="center"/>
    </xf>
    <xf numFmtId="180" fontId="14" fillId="0" borderId="19" xfId="1" applyNumberFormat="1" applyFont="1" applyBorder="1" applyAlignment="1" applyProtection="1">
      <alignment vertical="center" shrinkToFit="1"/>
    </xf>
    <xf numFmtId="37" fontId="14" fillId="0" borderId="20" xfId="1" applyFont="1" applyBorder="1" applyAlignment="1" applyProtection="1">
      <alignment vertical="center"/>
    </xf>
    <xf numFmtId="180" fontId="14" fillId="0" borderId="21" xfId="1" applyNumberFormat="1" applyFont="1" applyBorder="1" applyAlignment="1" applyProtection="1">
      <alignment vertical="center"/>
    </xf>
    <xf numFmtId="180" fontId="14" fillId="0" borderId="22" xfId="1" applyNumberFormat="1" applyFont="1" applyBorder="1" applyAlignment="1" applyProtection="1">
      <alignment horizontal="right" vertical="center"/>
    </xf>
    <xf numFmtId="176" fontId="14" fillId="0" borderId="0" xfId="1" applyNumberFormat="1" applyFont="1" applyBorder="1" applyAlignment="1" applyProtection="1">
      <alignment vertical="center"/>
    </xf>
    <xf numFmtId="180" fontId="14" fillId="0" borderId="0" xfId="1" applyNumberFormat="1" applyFont="1" applyBorder="1" applyAlignment="1" applyProtection="1">
      <alignment vertical="center" shrinkToFit="1"/>
    </xf>
    <xf numFmtId="37" fontId="14" fillId="0" borderId="23" xfId="1" applyFont="1" applyBorder="1" applyAlignment="1" applyProtection="1">
      <alignment vertical="center"/>
    </xf>
    <xf numFmtId="180" fontId="14" fillId="0" borderId="24" xfId="1" applyNumberFormat="1" applyFont="1" applyBorder="1" applyAlignment="1" applyProtection="1">
      <alignment vertical="center"/>
    </xf>
    <xf numFmtId="180" fontId="14" fillId="0" borderId="0" xfId="1" applyNumberFormat="1" applyFont="1" applyBorder="1" applyAlignment="1" applyProtection="1">
      <alignment vertical="center"/>
    </xf>
    <xf numFmtId="180" fontId="14" fillId="0" borderId="22" xfId="1" applyNumberFormat="1" applyFont="1" applyBorder="1" applyAlignment="1" applyProtection="1">
      <alignment vertical="center"/>
    </xf>
    <xf numFmtId="0" fontId="14" fillId="0" borderId="20" xfId="1" applyNumberFormat="1" applyFont="1" applyBorder="1" applyAlignment="1" applyProtection="1">
      <alignment vertical="center"/>
    </xf>
    <xf numFmtId="37" fontId="21" fillId="0" borderId="23" xfId="1" applyFont="1" applyBorder="1" applyAlignment="1" applyProtection="1">
      <alignment vertical="center"/>
    </xf>
    <xf numFmtId="180" fontId="21" fillId="0" borderId="22" xfId="1" applyNumberFormat="1" applyFont="1" applyBorder="1" applyAlignment="1" applyProtection="1">
      <alignment vertical="center"/>
    </xf>
    <xf numFmtId="176" fontId="21" fillId="0" borderId="0" xfId="1" applyNumberFormat="1" applyFont="1" applyBorder="1" applyAlignment="1" applyProtection="1">
      <alignment vertical="center"/>
    </xf>
    <xf numFmtId="180" fontId="21" fillId="0" borderId="24" xfId="1" applyNumberFormat="1" applyFont="1" applyBorder="1" applyAlignment="1" applyProtection="1">
      <alignment vertical="center"/>
    </xf>
    <xf numFmtId="0" fontId="14" fillId="0" borderId="23" xfId="1" applyNumberFormat="1" applyFont="1" applyBorder="1" applyAlignment="1" applyProtection="1">
      <alignment vertical="center"/>
    </xf>
    <xf numFmtId="37" fontId="14" fillId="0" borderId="25" xfId="1" applyFont="1" applyBorder="1" applyAlignment="1" applyProtection="1">
      <alignment vertical="center"/>
    </xf>
    <xf numFmtId="180" fontId="14" fillId="0" borderId="26" xfId="1" applyNumberFormat="1" applyFont="1" applyBorder="1" applyAlignment="1" applyProtection="1">
      <alignment horizontal="right" vertical="center"/>
    </xf>
    <xf numFmtId="176" fontId="14" fillId="0" borderId="16" xfId="1" applyNumberFormat="1" applyFont="1" applyBorder="1" applyAlignment="1" applyProtection="1">
      <alignment vertical="center"/>
    </xf>
    <xf numFmtId="180" fontId="14" fillId="0" borderId="16" xfId="1" applyNumberFormat="1" applyFont="1" applyBorder="1" applyAlignment="1" applyProtection="1">
      <alignment vertical="center" shrinkToFit="1"/>
    </xf>
    <xf numFmtId="37" fontId="14" fillId="0" borderId="27" xfId="1" applyFont="1" applyBorder="1" applyAlignment="1" applyProtection="1">
      <alignment vertical="center"/>
    </xf>
    <xf numFmtId="180" fontId="14" fillId="0" borderId="26" xfId="1" applyNumberFormat="1" applyFont="1" applyBorder="1" applyAlignment="1" applyProtection="1">
      <alignment vertical="center"/>
    </xf>
    <xf numFmtId="180" fontId="14" fillId="0" borderId="28" xfId="1" applyNumberFormat="1" applyFont="1" applyBorder="1" applyAlignment="1" applyProtection="1">
      <alignment vertical="center"/>
    </xf>
    <xf numFmtId="0" fontId="21" fillId="0" borderId="0" xfId="0" applyFont="1" applyBorder="1" applyAlignment="1">
      <alignment horizontal="right" vertical="center"/>
    </xf>
    <xf numFmtId="37" fontId="16" fillId="0" borderId="0" xfId="1" applyFont="1" applyAlignment="1" applyProtection="1">
      <alignment horizontal="centerContinuous" vertical="center"/>
    </xf>
    <xf numFmtId="0" fontId="14" fillId="0" borderId="0" xfId="0" applyFont="1" applyAlignment="1">
      <alignment horizontal="centerContinuous"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1"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4" fillId="0" borderId="0" xfId="0" applyFont="1"/>
    <xf numFmtId="0" fontId="22" fillId="0" borderId="74" xfId="0" applyFont="1" applyFill="1" applyBorder="1" applyAlignment="1">
      <alignment horizontal="center" vertical="center"/>
    </xf>
    <xf numFmtId="179" fontId="22" fillId="0" borderId="74"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81" xfId="0" applyFont="1" applyFill="1" applyBorder="1" applyAlignment="1">
      <alignment horizontal="center" vertical="center"/>
    </xf>
    <xf numFmtId="179" fontId="22" fillId="0" borderId="82" xfId="0" applyNumberFormat="1" applyFont="1" applyFill="1" applyBorder="1" applyAlignment="1">
      <alignment vertical="center"/>
    </xf>
    <xf numFmtId="0" fontId="22" fillId="0" borderId="83" xfId="0" applyNumberFormat="1" applyFont="1" applyFill="1" applyBorder="1" applyAlignment="1">
      <alignment vertical="center"/>
    </xf>
    <xf numFmtId="180"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79" fontId="22" fillId="0" borderId="86" xfId="0" applyNumberFormat="1" applyFont="1" applyFill="1" applyBorder="1" applyAlignment="1">
      <alignment vertical="center"/>
    </xf>
    <xf numFmtId="179" fontId="22" fillId="0" borderId="0" xfId="0" applyNumberFormat="1" applyFont="1" applyFill="1" applyBorder="1" applyAlignment="1">
      <alignment vertical="center"/>
    </xf>
    <xf numFmtId="181"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79" fontId="22" fillId="0" borderId="89" xfId="0" applyNumberFormat="1" applyFont="1" applyFill="1" applyBorder="1" applyAlignment="1">
      <alignment vertical="center"/>
    </xf>
    <xf numFmtId="179" fontId="22" fillId="0" borderId="90" xfId="0" applyNumberFormat="1" applyFont="1" applyFill="1" applyBorder="1" applyAlignment="1">
      <alignment vertical="center"/>
    </xf>
    <xf numFmtId="181" fontId="22" fillId="0" borderId="91" xfId="0" applyNumberFormat="1" applyFont="1" applyFill="1" applyBorder="1" applyAlignment="1">
      <alignment vertical="center"/>
    </xf>
    <xf numFmtId="181" fontId="22" fillId="0" borderId="87" xfId="0" applyNumberFormat="1" applyFont="1" applyFill="1" applyBorder="1" applyAlignment="1">
      <alignment horizontal="right" vertical="center"/>
    </xf>
    <xf numFmtId="0" fontId="22" fillId="0" borderId="92" xfId="0" applyFont="1" applyFill="1" applyBorder="1" applyAlignment="1">
      <alignment horizontal="center" vertical="center"/>
    </xf>
    <xf numFmtId="179" fontId="22" fillId="0" borderId="93" xfId="0" applyNumberFormat="1" applyFont="1" applyFill="1" applyBorder="1" applyAlignment="1">
      <alignment vertical="center"/>
    </xf>
    <xf numFmtId="179" fontId="22" fillId="0" borderId="94" xfId="0" applyNumberFormat="1" applyFont="1" applyFill="1" applyBorder="1" applyAlignment="1">
      <alignment vertical="center"/>
    </xf>
    <xf numFmtId="181" fontId="22" fillId="0" borderId="95" xfId="0" applyNumberFormat="1" applyFont="1" applyFill="1" applyBorder="1" applyAlignment="1">
      <alignment vertical="center"/>
    </xf>
    <xf numFmtId="179" fontId="22" fillId="0" borderId="86" xfId="0" applyNumberFormat="1" applyFont="1" applyFill="1" applyBorder="1" applyAlignment="1">
      <alignment horizontal="right" vertical="center"/>
    </xf>
    <xf numFmtId="0" fontId="22" fillId="0" borderId="96" xfId="0" applyFont="1" applyFill="1" applyBorder="1" applyAlignment="1">
      <alignment horizontal="center" vertical="center"/>
    </xf>
    <xf numFmtId="179" fontId="22" fillId="0" borderId="78" xfId="0" applyNumberFormat="1" applyFont="1" applyFill="1" applyBorder="1" applyAlignment="1">
      <alignment vertical="center"/>
    </xf>
    <xf numFmtId="181" fontId="22" fillId="0" borderId="97" xfId="0" applyNumberFormat="1" applyFont="1" applyFill="1" applyBorder="1" applyAlignment="1">
      <alignment vertical="center"/>
    </xf>
    <xf numFmtId="0" fontId="22" fillId="3" borderId="85" xfId="0" applyFont="1" applyFill="1" applyBorder="1" applyAlignment="1">
      <alignment horizontal="center" vertical="center"/>
    </xf>
    <xf numFmtId="0" fontId="22" fillId="0" borderId="0" xfId="0" applyFont="1"/>
    <xf numFmtId="0" fontId="22" fillId="0" borderId="98" xfId="0" applyFont="1" applyFill="1" applyBorder="1" applyAlignment="1">
      <alignment horizontal="center" vertical="center"/>
    </xf>
    <xf numFmtId="179" fontId="22" fillId="0" borderId="99" xfId="0" applyNumberFormat="1" applyFont="1" applyFill="1" applyBorder="1" applyAlignment="1">
      <alignment vertical="center"/>
    </xf>
    <xf numFmtId="0" fontId="22" fillId="0" borderId="100" xfId="0" applyFont="1" applyFill="1" applyBorder="1" applyAlignment="1">
      <alignment horizontal="center" vertical="center"/>
    </xf>
    <xf numFmtId="179" fontId="22" fillId="0" borderId="101" xfId="0" applyNumberFormat="1" applyFont="1" applyFill="1" applyBorder="1" applyAlignment="1">
      <alignment vertical="center"/>
    </xf>
    <xf numFmtId="179" fontId="22" fillId="0" borderId="102" xfId="0" applyNumberFormat="1" applyFont="1" applyFill="1" applyBorder="1" applyAlignment="1">
      <alignment vertical="center"/>
    </xf>
    <xf numFmtId="179" fontId="22" fillId="3" borderId="104" xfId="0" applyNumberFormat="1" applyFont="1" applyFill="1" applyBorder="1" applyAlignment="1">
      <alignment vertical="center"/>
    </xf>
    <xf numFmtId="179" fontId="22" fillId="0" borderId="105" xfId="0" applyNumberFormat="1" applyFont="1" applyFill="1" applyBorder="1" applyAlignment="1">
      <alignment vertical="center"/>
    </xf>
    <xf numFmtId="181" fontId="22" fillId="0" borderId="103" xfId="0" applyNumberFormat="1" applyFont="1" applyFill="1" applyBorder="1" applyAlignment="1">
      <alignment vertical="center"/>
    </xf>
    <xf numFmtId="177" fontId="9" fillId="0" borderId="55"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38"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37" fontId="5" fillId="0" borderId="0" xfId="2" applyFont="1" applyBorder="1" applyAlignment="1" applyProtection="1"/>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34" xfId="2" applyNumberFormat="1" applyFont="1" applyFill="1" applyBorder="1" applyAlignment="1" applyProtection="1">
      <alignment horizontal="right" vertical="center"/>
    </xf>
    <xf numFmtId="177" fontId="9" fillId="0" borderId="37"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39"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4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43"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4" xfId="2" applyFont="1" applyBorder="1" applyAlignment="1" applyProtection="1">
      <alignment horizontal="center" vertical="center"/>
    </xf>
    <xf numFmtId="37" fontId="9" fillId="0" borderId="45" xfId="2" applyFont="1" applyBorder="1" applyAlignment="1" applyProtection="1">
      <alignment horizontal="center" vertical="center"/>
    </xf>
    <xf numFmtId="37" fontId="9" fillId="0" borderId="46" xfId="2" applyFont="1" applyBorder="1" applyAlignment="1" applyProtection="1">
      <alignment horizontal="center" vertical="center"/>
    </xf>
    <xf numFmtId="37" fontId="9" fillId="0" borderId="57" xfId="2" applyFont="1" applyBorder="1" applyAlignment="1" applyProtection="1">
      <alignment horizontal="center" vertical="center"/>
    </xf>
    <xf numFmtId="37" fontId="9" fillId="0" borderId="58" xfId="2" applyFont="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46" xfId="2" applyFont="1" applyBorder="1" applyAlignment="1" applyProtection="1">
      <alignment vertical="center"/>
    </xf>
    <xf numFmtId="37" fontId="9" fillId="0" borderId="47" xfId="2" applyFont="1" applyBorder="1" applyAlignment="1" applyProtection="1">
      <alignment vertical="center"/>
    </xf>
    <xf numFmtId="37" fontId="9" fillId="0" borderId="48" xfId="2" applyFont="1" applyBorder="1" applyAlignment="1" applyProtection="1">
      <alignment vertical="center"/>
    </xf>
    <xf numFmtId="37" fontId="9" fillId="0" borderId="41" xfId="2" applyFont="1" applyBorder="1" applyAlignment="1" applyProtection="1">
      <alignment vertical="center"/>
    </xf>
    <xf numFmtId="37" fontId="9" fillId="0" borderId="49"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0" xfId="2" applyFont="1" applyBorder="1" applyAlignment="1" applyProtection="1">
      <alignment horizontal="center" vertical="center" textRotation="255"/>
    </xf>
    <xf numFmtId="37" fontId="11" fillId="0" borderId="51" xfId="2" applyFont="1" applyBorder="1" applyAlignment="1" applyProtection="1">
      <alignment horizontal="center" vertical="center" textRotation="255"/>
    </xf>
    <xf numFmtId="37" fontId="9" fillId="0" borderId="52" xfId="2" applyFont="1" applyBorder="1" applyAlignment="1" applyProtection="1">
      <alignment horizontal="center" vertical="center" textRotation="255"/>
    </xf>
    <xf numFmtId="37" fontId="9" fillId="0" borderId="53" xfId="2" applyFont="1" applyBorder="1" applyAlignment="1" applyProtection="1">
      <alignment horizontal="center" vertical="center" textRotation="255"/>
    </xf>
    <xf numFmtId="37" fontId="9" fillId="0" borderId="54" xfId="2" applyFont="1" applyBorder="1" applyAlignment="1" applyProtection="1">
      <alignment horizontal="center" vertical="center" textRotation="255"/>
    </xf>
    <xf numFmtId="37" fontId="9" fillId="0" borderId="55" xfId="2" applyFont="1" applyBorder="1" applyAlignment="1" applyProtection="1">
      <alignment vertical="center"/>
    </xf>
    <xf numFmtId="37" fontId="9" fillId="0" borderId="56" xfId="2" applyFont="1" applyBorder="1" applyAlignment="1" applyProtection="1">
      <alignment vertical="center"/>
    </xf>
    <xf numFmtId="37" fontId="9" fillId="0" borderId="59" xfId="2" applyFont="1" applyBorder="1" applyAlignment="1" applyProtection="1">
      <alignment vertical="center"/>
    </xf>
    <xf numFmtId="37" fontId="9" fillId="0" borderId="62" xfId="2" applyFont="1" applyBorder="1" applyAlignment="1" applyProtection="1">
      <alignment horizontal="center" vertical="center" textRotation="255"/>
    </xf>
    <xf numFmtId="37" fontId="10" fillId="0" borderId="44" xfId="2" applyFont="1" applyFill="1" applyBorder="1" applyAlignment="1" applyProtection="1">
      <alignment horizontal="center" vertical="center"/>
    </xf>
    <xf numFmtId="37" fontId="10" fillId="0" borderId="57" xfId="2" applyFont="1" applyFill="1" applyBorder="1" applyAlignment="1" applyProtection="1">
      <alignment horizontal="center" vertical="center"/>
    </xf>
    <xf numFmtId="37" fontId="9" fillId="0" borderId="58" xfId="2" applyFont="1" applyFill="1" applyBorder="1" applyAlignment="1" applyProtection="1">
      <alignment horizontal="center" vertical="center"/>
    </xf>
    <xf numFmtId="37" fontId="9" fillId="0" borderId="57"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50" xfId="2" applyFont="1" applyBorder="1" applyAlignment="1" applyProtection="1">
      <alignment horizontal="center" vertical="center" textRotation="255"/>
    </xf>
    <xf numFmtId="37" fontId="9" fillId="0" borderId="51" xfId="2" applyFont="1" applyBorder="1" applyAlignment="1" applyProtection="1">
      <alignment horizontal="center" vertical="center" textRotation="255"/>
    </xf>
    <xf numFmtId="177" fontId="10" fillId="0" borderId="29" xfId="2" applyNumberFormat="1" applyFont="1" applyFill="1" applyBorder="1" applyAlignment="1" applyProtection="1">
      <alignment horizontal="right" vertical="center"/>
    </xf>
    <xf numFmtId="177" fontId="10" fillId="0" borderId="30"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10" fillId="0" borderId="43" xfId="2" applyNumberFormat="1" applyFont="1" applyFill="1" applyBorder="1" applyAlignment="1" applyProtection="1">
      <alignment horizontal="right" vertical="center"/>
    </xf>
    <xf numFmtId="177" fontId="10" fillId="0" borderId="42" xfId="2" applyNumberFormat="1" applyFont="1" applyFill="1" applyBorder="1" applyAlignment="1" applyProtection="1">
      <alignment horizontal="right" vertical="center"/>
    </xf>
    <xf numFmtId="177" fontId="10" fillId="0" borderId="44" xfId="2" applyNumberFormat="1" applyFont="1" applyFill="1" applyBorder="1" applyAlignment="1" applyProtection="1">
      <alignment vertical="center"/>
    </xf>
    <xf numFmtId="177" fontId="10" fillId="0" borderId="57" xfId="2" applyNumberFormat="1" applyFont="1" applyFill="1" applyBorder="1" applyAlignment="1" applyProtection="1">
      <alignment vertical="center"/>
    </xf>
    <xf numFmtId="177" fontId="9" fillId="0" borderId="58" xfId="2" applyNumberFormat="1" applyFont="1" applyFill="1" applyBorder="1" applyAlignment="1" applyProtection="1">
      <alignment vertical="center"/>
    </xf>
    <xf numFmtId="177" fontId="9" fillId="0" borderId="57" xfId="2" applyNumberFormat="1" applyFont="1" applyFill="1" applyBorder="1" applyAlignment="1" applyProtection="1">
      <alignment vertical="center"/>
    </xf>
    <xf numFmtId="177" fontId="9" fillId="0" borderId="31" xfId="2" applyNumberFormat="1" applyFont="1" applyBorder="1" applyAlignment="1" applyProtection="1">
      <alignment vertical="center"/>
    </xf>
    <xf numFmtId="177" fontId="9" fillId="0" borderId="33" xfId="2" applyNumberFormat="1" applyFont="1" applyBorder="1" applyAlignment="1" applyProtection="1">
      <alignment vertical="center"/>
    </xf>
    <xf numFmtId="177" fontId="9" fillId="0" borderId="60" xfId="2" applyNumberFormat="1" applyFont="1" applyBorder="1" applyAlignment="1" applyProtection="1">
      <alignment vertical="center"/>
    </xf>
    <xf numFmtId="177" fontId="9" fillId="0" borderId="61" xfId="2" applyNumberFormat="1" applyFont="1" applyBorder="1" applyAlignment="1" applyProtection="1">
      <alignment vertical="center"/>
    </xf>
    <xf numFmtId="177" fontId="9" fillId="0" borderId="47" xfId="2" applyNumberFormat="1" applyFont="1" applyBorder="1" applyAlignment="1" applyProtection="1">
      <alignment horizontal="right" vertical="center"/>
    </xf>
    <xf numFmtId="177" fontId="9" fillId="0" borderId="61" xfId="2" applyNumberFormat="1" applyFont="1" applyBorder="1" applyAlignment="1" applyProtection="1">
      <alignment horizontal="right" vertical="center"/>
    </xf>
    <xf numFmtId="177" fontId="9" fillId="0" borderId="48" xfId="2" applyNumberFormat="1" applyFont="1" applyBorder="1" applyAlignment="1" applyProtection="1">
      <alignment horizontal="right" vertical="center"/>
    </xf>
    <xf numFmtId="177" fontId="9" fillId="0" borderId="47" xfId="2" applyNumberFormat="1" applyFont="1" applyBorder="1" applyAlignment="1" applyProtection="1">
      <alignment vertical="center"/>
    </xf>
    <xf numFmtId="177" fontId="9" fillId="0" borderId="48" xfId="2" applyNumberFormat="1" applyFont="1" applyBorder="1" applyAlignment="1" applyProtection="1">
      <alignment vertical="center"/>
    </xf>
    <xf numFmtId="177" fontId="9" fillId="0" borderId="44"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horizontal="right" vertical="center"/>
    </xf>
    <xf numFmtId="177" fontId="9" fillId="0" borderId="56" xfId="2" applyNumberFormat="1" applyFont="1" applyFill="1" applyBorder="1" applyAlignment="1" applyProtection="1">
      <alignment horizontal="right" vertical="center"/>
    </xf>
    <xf numFmtId="177" fontId="9" fillId="0" borderId="40"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65" xfId="2" applyNumberFormat="1" applyFont="1" applyFill="1" applyBorder="1" applyAlignment="1" applyProtection="1">
      <alignment vertical="center"/>
    </xf>
    <xf numFmtId="177" fontId="9" fillId="0" borderId="64" xfId="2" applyNumberFormat="1" applyFont="1" applyFill="1" applyBorder="1" applyAlignment="1" applyProtection="1">
      <alignment vertical="center"/>
    </xf>
    <xf numFmtId="37" fontId="4" fillId="0" borderId="0" xfId="2" applyFont="1" applyBorder="1" applyAlignment="1" applyProtection="1">
      <alignment horizontal="left" vertical="center"/>
    </xf>
    <xf numFmtId="177" fontId="9" fillId="0" borderId="4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10" fillId="0" borderId="63" xfId="2" applyNumberFormat="1" applyFont="1" applyFill="1" applyBorder="1" applyAlignment="1" applyProtection="1">
      <alignment horizontal="right" vertical="center"/>
    </xf>
    <xf numFmtId="177" fontId="10" fillId="0" borderId="6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top" wrapText="1"/>
    </xf>
    <xf numFmtId="177" fontId="9" fillId="0" borderId="33" xfId="2" applyNumberFormat="1" applyFont="1" applyFill="1" applyBorder="1" applyAlignment="1" applyProtection="1">
      <alignment vertical="center"/>
    </xf>
    <xf numFmtId="179" fontId="22" fillId="0" borderId="74" xfId="0" applyNumberFormat="1" applyFont="1" applyFill="1" applyBorder="1" applyAlignment="1">
      <alignment horizontal="right"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37" fontId="20" fillId="0" borderId="66" xfId="1" applyFont="1" applyBorder="1" applyAlignment="1" applyProtection="1">
      <alignment horizontal="center" vertical="center"/>
    </xf>
    <xf numFmtId="37" fontId="20" fillId="0" borderId="67" xfId="1" applyFont="1" applyBorder="1" applyAlignment="1" applyProtection="1">
      <alignment horizontal="center" vertical="center"/>
    </xf>
    <xf numFmtId="37" fontId="14" fillId="0" borderId="68" xfId="1" applyFont="1" applyBorder="1" applyAlignment="1" applyProtection="1">
      <alignment horizontal="center" vertical="center"/>
    </xf>
    <xf numFmtId="37" fontId="14" fillId="0" borderId="69" xfId="1" applyFont="1" applyBorder="1" applyAlignment="1" applyProtection="1">
      <alignment horizontal="center" vertical="center"/>
    </xf>
    <xf numFmtId="37" fontId="14" fillId="0" borderId="70" xfId="1" applyFont="1" applyBorder="1" applyAlignment="1" applyProtection="1">
      <alignment horizontal="center" vertical="center"/>
    </xf>
    <xf numFmtId="37" fontId="14" fillId="0" borderId="71" xfId="1" applyFont="1" applyBorder="1" applyAlignment="1" applyProtection="1">
      <alignment horizontal="center" vertical="center"/>
    </xf>
    <xf numFmtId="37" fontId="20" fillId="0" borderId="72" xfId="1" applyFont="1" applyBorder="1" applyAlignment="1" applyProtection="1">
      <alignment horizontal="center" vertical="center"/>
    </xf>
    <xf numFmtId="37" fontId="20" fillId="0" borderId="7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457200</xdr:rowOff>
    </xdr:from>
    <xdr:to>
      <xdr:col>3</xdr:col>
      <xdr:colOff>101600</xdr:colOff>
      <xdr:row>8</xdr:row>
      <xdr:rowOff>336550</xdr:rowOff>
    </xdr:to>
    <xdr:pic>
      <xdr:nvPicPr>
        <xdr:cNvPr id="623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619250"/>
          <a:ext cx="1720850" cy="207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69850</xdr:colOff>
      <xdr:row>6</xdr:row>
      <xdr:rowOff>57150</xdr:rowOff>
    </xdr:from>
    <xdr:to>
      <xdr:col>3</xdr:col>
      <xdr:colOff>1079500</xdr:colOff>
      <xdr:row>9</xdr:row>
      <xdr:rowOff>69850</xdr:rowOff>
    </xdr:to>
    <xdr:pic>
      <xdr:nvPicPr>
        <xdr:cNvPr id="623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350" y="2641600"/>
          <a:ext cx="154940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2;&#20154;&#21475;&#12539;&#19990;&#24111;&#25968;&#65288;&#34920;&#32025;&#65289;/210101/&#9312;&#24231;&#38291;&#24066;&#12398;&#20154;&#21475;210101&#30906;&#2257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0/10&#20154;&#21475;&#32113;&#35336;/03&#24231;&#38291;&#24066;&#12398;&#20154;&#21475;/&#24231;&#38291;&#24066;&#12398;&#20154;&#21475;/&#9314;&#30476;&#12398;&#20154;&#21475;&#65288;&#35023;&#34920;&#32025;&#65289;/210101/&#9314;&#30476;&#20154;&#21475;210101&#30906;&#2257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66013</v>
          </cell>
        </row>
        <row r="14">
          <cell r="C14">
            <v>66369</v>
          </cell>
        </row>
        <row r="18">
          <cell r="C18">
            <v>60315</v>
          </cell>
        </row>
      </sheetData>
      <sheetData sheetId="2">
        <row r="80">
          <cell r="F80">
            <v>167</v>
          </cell>
          <cell r="G80">
            <v>148</v>
          </cell>
        </row>
        <row r="81">
          <cell r="F81">
            <v>117</v>
          </cell>
          <cell r="G81">
            <v>83</v>
          </cell>
        </row>
        <row r="82">
          <cell r="F82">
            <v>12</v>
          </cell>
          <cell r="G82">
            <v>8</v>
          </cell>
        </row>
        <row r="83">
          <cell r="F83">
            <v>1</v>
          </cell>
          <cell r="G83" t="str">
            <v xml:space="preserve">        </v>
          </cell>
        </row>
        <row r="84">
          <cell r="F84">
            <v>4</v>
          </cell>
          <cell r="G84">
            <v>3</v>
          </cell>
        </row>
        <row r="85">
          <cell r="F85">
            <v>3</v>
          </cell>
          <cell r="G85" t="str">
            <v xml:space="preserve">        </v>
          </cell>
        </row>
        <row r="88">
          <cell r="F88">
            <v>145</v>
          </cell>
          <cell r="G88">
            <v>151</v>
          </cell>
        </row>
        <row r="89">
          <cell r="F89">
            <v>86</v>
          </cell>
          <cell r="G89">
            <v>73</v>
          </cell>
        </row>
        <row r="90">
          <cell r="F90">
            <v>5</v>
          </cell>
          <cell r="G90">
            <v>5</v>
          </cell>
        </row>
        <row r="91">
          <cell r="F91">
            <v>4</v>
          </cell>
          <cell r="G91">
            <v>5</v>
          </cell>
        </row>
        <row r="92">
          <cell r="F92" t="str">
            <v xml:space="preserve">        </v>
          </cell>
          <cell r="G92" t="str">
            <v xml:space="preserve">        </v>
          </cell>
        </row>
        <row r="96">
          <cell r="F96">
            <v>32</v>
          </cell>
          <cell r="G96">
            <v>29</v>
          </cell>
        </row>
        <row r="97">
          <cell r="F97">
            <v>73</v>
          </cell>
          <cell r="G97">
            <v>47</v>
          </cell>
        </row>
        <row r="103">
          <cell r="E103">
            <v>342</v>
          </cell>
        </row>
        <row r="104">
          <cell r="E104">
            <v>297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令和２年12月１日現在</v>
          </cell>
        </row>
        <row r="7">
          <cell r="E7">
            <v>4226853</v>
          </cell>
          <cell r="F7">
            <v>9236593</v>
          </cell>
          <cell r="I7">
            <v>467</v>
          </cell>
        </row>
        <row r="8">
          <cell r="E8">
            <v>4105867</v>
          </cell>
          <cell r="F8">
            <v>8947702</v>
          </cell>
          <cell r="I8">
            <v>454</v>
          </cell>
        </row>
        <row r="9">
          <cell r="E9">
            <v>120986</v>
          </cell>
          <cell r="F9">
            <v>288891</v>
          </cell>
          <cell r="I9">
            <v>13</v>
          </cell>
        </row>
        <row r="11">
          <cell r="E11">
            <v>1753987</v>
          </cell>
          <cell r="F11">
            <v>3776730</v>
          </cell>
          <cell r="I11">
            <v>-168</v>
          </cell>
        </row>
        <row r="12">
          <cell r="E12">
            <v>145547</v>
          </cell>
          <cell r="F12">
            <v>297230</v>
          </cell>
          <cell r="I12">
            <v>-13</v>
          </cell>
        </row>
        <row r="13">
          <cell r="E13">
            <v>129184</v>
          </cell>
          <cell r="F13">
            <v>247244</v>
          </cell>
          <cell r="I13">
            <v>20</v>
          </cell>
        </row>
        <row r="14">
          <cell r="E14">
            <v>57003</v>
          </cell>
          <cell r="F14">
            <v>104834</v>
          </cell>
          <cell r="I14">
            <v>17</v>
          </cell>
        </row>
        <row r="15">
          <cell r="E15">
            <v>85149</v>
          </cell>
          <cell r="F15">
            <v>151370</v>
          </cell>
          <cell r="I15">
            <v>95</v>
          </cell>
        </row>
        <row r="16">
          <cell r="E16">
            <v>103749</v>
          </cell>
          <cell r="F16">
            <v>198039</v>
          </cell>
          <cell r="I16">
            <v>-24</v>
          </cell>
        </row>
        <row r="17">
          <cell r="E17">
            <v>95561</v>
          </cell>
          <cell r="F17">
            <v>215118</v>
          </cell>
          <cell r="I17">
            <v>-45</v>
          </cell>
        </row>
        <row r="18">
          <cell r="E18">
            <v>99138</v>
          </cell>
          <cell r="F18">
            <v>207637</v>
          </cell>
          <cell r="I18">
            <v>-126</v>
          </cell>
        </row>
        <row r="19">
          <cell r="E19">
            <v>106990</v>
          </cell>
          <cell r="F19">
            <v>244860</v>
          </cell>
          <cell r="I19">
            <v>-163</v>
          </cell>
        </row>
        <row r="20">
          <cell r="E20">
            <v>78773</v>
          </cell>
          <cell r="F20">
            <v>166668</v>
          </cell>
          <cell r="I20">
            <v>-67</v>
          </cell>
        </row>
        <row r="21">
          <cell r="E21">
            <v>89802</v>
          </cell>
          <cell r="F21">
            <v>198712</v>
          </cell>
          <cell r="I21">
            <v>-68</v>
          </cell>
        </row>
        <row r="22">
          <cell r="E22">
            <v>175620</v>
          </cell>
          <cell r="F22">
            <v>358605</v>
          </cell>
          <cell r="I22">
            <v>13</v>
          </cell>
        </row>
        <row r="23">
          <cell r="E23">
            <v>79547</v>
          </cell>
          <cell r="F23">
            <v>183203</v>
          </cell>
          <cell r="I23">
            <v>90</v>
          </cell>
        </row>
        <row r="24">
          <cell r="E24">
            <v>133033</v>
          </cell>
          <cell r="F24">
            <v>310942</v>
          </cell>
          <cell r="I24">
            <v>102</v>
          </cell>
        </row>
        <row r="25">
          <cell r="E25">
            <v>84674</v>
          </cell>
          <cell r="F25">
            <v>213379</v>
          </cell>
          <cell r="I25">
            <v>92</v>
          </cell>
        </row>
        <row r="26">
          <cell r="E26">
            <v>122220</v>
          </cell>
          <cell r="F26">
            <v>283863</v>
          </cell>
          <cell r="I26">
            <v>-8</v>
          </cell>
        </row>
        <row r="27">
          <cell r="E27">
            <v>52632</v>
          </cell>
          <cell r="F27">
            <v>120131</v>
          </cell>
          <cell r="I27">
            <v>-33</v>
          </cell>
        </row>
        <row r="28">
          <cell r="E28">
            <v>62931</v>
          </cell>
          <cell r="F28">
            <v>152354</v>
          </cell>
          <cell r="I28">
            <v>16</v>
          </cell>
        </row>
        <row r="29">
          <cell r="E29">
            <v>52434</v>
          </cell>
          <cell r="F29">
            <v>122541</v>
          </cell>
          <cell r="I29">
            <v>-66</v>
          </cell>
        </row>
        <row r="30">
          <cell r="E30">
            <v>747569</v>
          </cell>
          <cell r="F30">
            <v>1538018</v>
          </cell>
          <cell r="I30">
            <v>236</v>
          </cell>
        </row>
        <row r="31">
          <cell r="E31">
            <v>123408</v>
          </cell>
          <cell r="F31">
            <v>232587</v>
          </cell>
          <cell r="I31">
            <v>-172</v>
          </cell>
        </row>
        <row r="32">
          <cell r="E32">
            <v>80103</v>
          </cell>
          <cell r="F32">
            <v>171116</v>
          </cell>
          <cell r="I32">
            <v>127</v>
          </cell>
        </row>
        <row r="33">
          <cell r="E33">
            <v>134702</v>
          </cell>
          <cell r="F33">
            <v>263757</v>
          </cell>
          <cell r="I33">
            <v>81</v>
          </cell>
        </row>
        <row r="34">
          <cell r="E34">
            <v>113857</v>
          </cell>
          <cell r="F34">
            <v>234382</v>
          </cell>
          <cell r="I34">
            <v>163</v>
          </cell>
        </row>
        <row r="35">
          <cell r="E35">
            <v>102343</v>
          </cell>
          <cell r="F35">
            <v>233739</v>
          </cell>
          <cell r="I35">
            <v>-36</v>
          </cell>
        </row>
        <row r="36">
          <cell r="E36">
            <v>113600</v>
          </cell>
          <cell r="F36">
            <v>221643</v>
          </cell>
          <cell r="I36">
            <v>-40</v>
          </cell>
        </row>
        <row r="37">
          <cell r="E37">
            <v>79556</v>
          </cell>
          <cell r="F37">
            <v>180794</v>
          </cell>
          <cell r="I37">
            <v>113</v>
          </cell>
        </row>
        <row r="38">
          <cell r="E38">
            <v>333216</v>
          </cell>
          <cell r="F38">
            <v>725447</v>
          </cell>
          <cell r="I38">
            <v>128</v>
          </cell>
        </row>
        <row r="39">
          <cell r="E39">
            <v>75086</v>
          </cell>
          <cell r="F39">
            <v>170090</v>
          </cell>
          <cell r="I39">
            <v>-6</v>
          </cell>
        </row>
        <row r="40">
          <cell r="E40">
            <v>125074</v>
          </cell>
          <cell r="F40">
            <v>273997</v>
          </cell>
          <cell r="I40">
            <v>73</v>
          </cell>
        </row>
        <row r="41">
          <cell r="E41">
            <v>133056</v>
          </cell>
          <cell r="F41">
            <v>281360</v>
          </cell>
          <cell r="I41">
            <v>61</v>
          </cell>
        </row>
        <row r="42">
          <cell r="E42">
            <v>165451</v>
          </cell>
          <cell r="F42">
            <v>387663</v>
          </cell>
          <cell r="I42">
            <v>-319</v>
          </cell>
        </row>
        <row r="43">
          <cell r="E43">
            <v>112334</v>
          </cell>
          <cell r="F43">
            <v>258392</v>
          </cell>
          <cell r="I43">
            <v>-26</v>
          </cell>
        </row>
        <row r="44">
          <cell r="E44">
            <v>75786</v>
          </cell>
          <cell r="F44">
            <v>172700</v>
          </cell>
          <cell r="I44">
            <v>40</v>
          </cell>
        </row>
        <row r="45">
          <cell r="E45">
            <v>193855</v>
          </cell>
          <cell r="F45">
            <v>437737</v>
          </cell>
          <cell r="I45">
            <v>430</v>
          </cell>
        </row>
        <row r="46">
          <cell r="E46">
            <v>81947</v>
          </cell>
          <cell r="F46">
            <v>188677</v>
          </cell>
          <cell r="I46">
            <v>-88</v>
          </cell>
        </row>
        <row r="47">
          <cell r="E47">
            <v>102708</v>
          </cell>
          <cell r="F47">
            <v>242427</v>
          </cell>
          <cell r="I47">
            <v>33</v>
          </cell>
        </row>
        <row r="48">
          <cell r="E48">
            <v>24896</v>
          </cell>
          <cell r="F48">
            <v>57056</v>
          </cell>
          <cell r="I48">
            <v>13</v>
          </cell>
        </row>
        <row r="49">
          <cell r="E49">
            <v>17222</v>
          </cell>
          <cell r="F49">
            <v>42013</v>
          </cell>
          <cell r="I49">
            <v>-17</v>
          </cell>
        </row>
        <row r="50">
          <cell r="E50">
            <v>70511</v>
          </cell>
          <cell r="F50">
            <v>162442</v>
          </cell>
          <cell r="I50">
            <v>-30</v>
          </cell>
        </row>
        <row r="51">
          <cell r="E51">
            <v>100399</v>
          </cell>
          <cell r="F51">
            <v>223663</v>
          </cell>
          <cell r="I51">
            <v>5</v>
          </cell>
        </row>
        <row r="52">
          <cell r="E52">
            <v>110764</v>
          </cell>
          <cell r="F52">
            <v>239499</v>
          </cell>
          <cell r="I52">
            <v>227</v>
          </cell>
        </row>
        <row r="53">
          <cell r="E53">
            <v>45343</v>
          </cell>
          <cell r="F53">
            <v>101646</v>
          </cell>
          <cell r="I53">
            <v>-36</v>
          </cell>
        </row>
        <row r="54">
          <cell r="E54">
            <v>58427</v>
          </cell>
          <cell r="F54">
            <v>136627</v>
          </cell>
          <cell r="I54">
            <v>72</v>
          </cell>
        </row>
        <row r="55">
          <cell r="E55">
            <v>60315</v>
          </cell>
          <cell r="F55">
            <v>132382</v>
          </cell>
          <cell r="I55">
            <v>52</v>
          </cell>
        </row>
        <row r="56">
          <cell r="E56">
            <v>16279</v>
          </cell>
          <cell r="F56">
            <v>40758</v>
          </cell>
          <cell r="I56">
            <v>-37</v>
          </cell>
        </row>
        <row r="57">
          <cell r="E57">
            <v>34858</v>
          </cell>
          <cell r="F57">
            <v>83825</v>
          </cell>
          <cell r="I57">
            <v>-61</v>
          </cell>
        </row>
        <row r="58">
          <cell r="E58">
            <v>12974</v>
          </cell>
          <cell r="F58">
            <v>31718</v>
          </cell>
          <cell r="I58">
            <v>32</v>
          </cell>
        </row>
        <row r="59">
          <cell r="E59">
            <v>19920</v>
          </cell>
          <cell r="F59">
            <v>48429</v>
          </cell>
          <cell r="I59">
            <v>35</v>
          </cell>
        </row>
        <row r="60">
          <cell r="E60">
            <v>24292</v>
          </cell>
          <cell r="F60">
            <v>59229</v>
          </cell>
          <cell r="I60">
            <v>38</v>
          </cell>
        </row>
        <row r="61">
          <cell r="E61">
            <v>12735</v>
          </cell>
          <cell r="F61">
            <v>31680</v>
          </cell>
          <cell r="I61">
            <v>27</v>
          </cell>
        </row>
        <row r="62">
          <cell r="E62">
            <v>11557</v>
          </cell>
          <cell r="F62">
            <v>27549</v>
          </cell>
          <cell r="I62">
            <v>11</v>
          </cell>
        </row>
        <row r="63">
          <cell r="E63">
            <v>25614</v>
          </cell>
          <cell r="F63">
            <v>65336</v>
          </cell>
          <cell r="I63">
            <v>-6</v>
          </cell>
        </row>
        <row r="64">
          <cell r="E64">
            <v>3429</v>
          </cell>
          <cell r="F64">
            <v>9276</v>
          </cell>
          <cell r="I64">
            <v>-21</v>
          </cell>
        </row>
        <row r="65">
          <cell r="E65">
            <v>6721</v>
          </cell>
          <cell r="F65">
            <v>17148</v>
          </cell>
          <cell r="I65">
            <v>6</v>
          </cell>
        </row>
        <row r="66">
          <cell r="E66">
            <v>4563</v>
          </cell>
          <cell r="F66">
            <v>10790</v>
          </cell>
          <cell r="I66">
            <v>-28</v>
          </cell>
        </row>
        <row r="67">
          <cell r="E67">
            <v>3942</v>
          </cell>
          <cell r="F67">
            <v>9750</v>
          </cell>
          <cell r="I67">
            <v>3</v>
          </cell>
        </row>
        <row r="68">
          <cell r="E68">
            <v>6959</v>
          </cell>
          <cell r="F68">
            <v>18372</v>
          </cell>
          <cell r="I68">
            <v>34</v>
          </cell>
        </row>
        <row r="69">
          <cell r="E69">
            <v>19977</v>
          </cell>
          <cell r="F69">
            <v>41319</v>
          </cell>
          <cell r="I69">
            <v>-32</v>
          </cell>
        </row>
        <row r="70">
          <cell r="E70">
            <v>6317</v>
          </cell>
          <cell r="F70">
            <v>11243</v>
          </cell>
          <cell r="I70">
            <v>-15</v>
          </cell>
        </row>
        <row r="71">
          <cell r="E71">
            <v>2954</v>
          </cell>
          <cell r="F71">
            <v>6695</v>
          </cell>
          <cell r="I71">
            <v>-7</v>
          </cell>
        </row>
        <row r="72">
          <cell r="E72">
            <v>10706</v>
          </cell>
          <cell r="F72">
            <v>23381</v>
          </cell>
          <cell r="I72">
            <v>-10</v>
          </cell>
        </row>
        <row r="73">
          <cell r="E73">
            <v>18209</v>
          </cell>
          <cell r="F73">
            <v>42860</v>
          </cell>
          <cell r="I73">
            <v>-54</v>
          </cell>
        </row>
        <row r="74">
          <cell r="E74">
            <v>17080</v>
          </cell>
          <cell r="F74">
            <v>39824</v>
          </cell>
          <cell r="I74">
            <v>-48</v>
          </cell>
        </row>
        <row r="75">
          <cell r="E75">
            <v>1129</v>
          </cell>
          <cell r="F75">
            <v>3036</v>
          </cell>
          <cell r="I75">
            <v>-6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12" t="s">
        <v>12</v>
      </c>
      <c r="C1" s="212"/>
      <c r="D1" s="212"/>
      <c r="E1" s="212"/>
      <c r="F1" s="212"/>
      <c r="G1" s="2" t="s">
        <v>177</v>
      </c>
      <c r="H1" s="3"/>
      <c r="I1" s="1"/>
      <c r="J1" s="1"/>
    </row>
    <row r="2" spans="1:13" ht="30.75" customHeight="1">
      <c r="A2" s="1"/>
      <c r="B2" s="212"/>
      <c r="C2" s="212"/>
      <c r="D2" s="212"/>
      <c r="E2" s="212"/>
      <c r="F2" s="212"/>
      <c r="G2" s="217" t="s">
        <v>13</v>
      </c>
      <c r="H2" s="217"/>
      <c r="I2" s="217"/>
      <c r="J2" s="217"/>
    </row>
    <row r="3" spans="1:13" ht="30.75" customHeight="1">
      <c r="A3" s="1"/>
      <c r="B3" s="1"/>
      <c r="C3" s="19" t="s">
        <v>109</v>
      </c>
      <c r="D3" s="5"/>
      <c r="E3" s="5"/>
      <c r="F3" s="5"/>
      <c r="G3" s="2" t="s">
        <v>29</v>
      </c>
      <c r="H3" s="1"/>
      <c r="I3" s="1"/>
      <c r="J3" s="2"/>
    </row>
    <row r="4" spans="1:13" ht="51" customHeight="1">
      <c r="A4" s="218"/>
      <c r="B4" s="218"/>
      <c r="C4" s="218"/>
      <c r="D4" s="218"/>
      <c r="E4" s="218"/>
      <c r="F4" s="218"/>
      <c r="G4" s="218"/>
      <c r="H4" s="218"/>
      <c r="I4" s="134" t="s">
        <v>14</v>
      </c>
      <c r="J4" s="134"/>
    </row>
    <row r="5" spans="1:13" ht="30.75" customHeight="1" thickBot="1">
      <c r="A5" s="1"/>
      <c r="B5" s="1"/>
      <c r="C5" s="1"/>
      <c r="E5" s="6" t="s">
        <v>28</v>
      </c>
      <c r="F5" s="203">
        <f>C12</f>
        <v>132395</v>
      </c>
      <c r="G5" s="203"/>
      <c r="H5" s="7" t="s">
        <v>15</v>
      </c>
      <c r="I5" s="25">
        <f>F5-130655</f>
        <v>1740</v>
      </c>
      <c r="K5" s="6"/>
      <c r="L5" s="44"/>
      <c r="M5" s="43"/>
    </row>
    <row r="6" spans="1:13" ht="30.75" customHeight="1" thickBot="1">
      <c r="A6" s="1"/>
      <c r="B6" s="1"/>
      <c r="C6" s="1"/>
      <c r="E6" s="6" t="s">
        <v>30</v>
      </c>
      <c r="F6" s="204">
        <f>C13</f>
        <v>66036</v>
      </c>
      <c r="G6" s="204"/>
      <c r="H6" s="8" t="s">
        <v>15</v>
      </c>
      <c r="I6" s="25">
        <f>F6-65091</f>
        <v>945</v>
      </c>
      <c r="K6" s="6"/>
      <c r="L6" s="44"/>
      <c r="M6" s="43"/>
    </row>
    <row r="7" spans="1:13" ht="30.75" customHeight="1" thickBot="1">
      <c r="A7" s="1"/>
      <c r="B7" s="1"/>
      <c r="C7" s="1"/>
      <c r="E7" s="6" t="s">
        <v>106</v>
      </c>
      <c r="F7" s="204">
        <f>C14</f>
        <v>66359</v>
      </c>
      <c r="G7" s="204"/>
      <c r="H7" s="8" t="s">
        <v>15</v>
      </c>
      <c r="I7" s="25">
        <f>F7-65564</f>
        <v>795</v>
      </c>
      <c r="K7" s="6"/>
      <c r="L7" s="44"/>
      <c r="M7" s="43"/>
    </row>
    <row r="8" spans="1:13" ht="30.75" customHeight="1" thickBot="1">
      <c r="A8" s="1"/>
      <c r="B8" s="1"/>
      <c r="C8" s="1"/>
      <c r="E8" s="6" t="s">
        <v>110</v>
      </c>
      <c r="F8" s="204">
        <f>C18</f>
        <v>60360</v>
      </c>
      <c r="G8" s="204"/>
      <c r="H8" s="8" t="s">
        <v>16</v>
      </c>
      <c r="I8" s="25">
        <f>F8-59380</f>
        <v>980</v>
      </c>
      <c r="K8" s="6"/>
      <c r="L8" s="44"/>
      <c r="M8" s="43"/>
    </row>
    <row r="9" spans="1:13" ht="30.75" customHeight="1">
      <c r="A9" s="1"/>
      <c r="B9" s="1"/>
      <c r="C9" s="1"/>
      <c r="D9" s="1"/>
      <c r="E9" s="1"/>
      <c r="F9" s="1"/>
      <c r="G9" s="1"/>
      <c r="H9" s="1"/>
      <c r="I9" s="1"/>
      <c r="J9" s="1"/>
    </row>
    <row r="10" spans="1:13" ht="30.75" customHeight="1" thickBot="1">
      <c r="A10" s="9" t="s">
        <v>107</v>
      </c>
      <c r="B10" s="10"/>
      <c r="C10" s="10"/>
      <c r="D10" s="10"/>
      <c r="E10" s="10"/>
      <c r="F10" s="10"/>
      <c r="G10" s="10"/>
      <c r="H10" s="1"/>
      <c r="I10" s="11"/>
      <c r="J10" s="12" t="s">
        <v>0</v>
      </c>
    </row>
    <row r="11" spans="1:13" ht="30.75" customHeight="1" thickBot="1">
      <c r="A11" s="150" t="s">
        <v>111</v>
      </c>
      <c r="B11" s="152"/>
      <c r="C11" s="174" t="s">
        <v>112</v>
      </c>
      <c r="D11" s="175"/>
      <c r="E11" s="176" t="s">
        <v>113</v>
      </c>
      <c r="F11" s="177"/>
      <c r="G11" s="26" t="s">
        <v>17</v>
      </c>
      <c r="H11" s="27"/>
      <c r="I11" s="28" t="s">
        <v>114</v>
      </c>
      <c r="J11" s="29" t="s">
        <v>115</v>
      </c>
    </row>
    <row r="12" spans="1:13" ht="30.75" customHeight="1">
      <c r="A12" s="178" t="s">
        <v>18</v>
      </c>
      <c r="B12" s="30" t="s">
        <v>1</v>
      </c>
      <c r="C12" s="181">
        <f>C13+C14</f>
        <v>132395</v>
      </c>
      <c r="D12" s="182"/>
      <c r="E12" s="183">
        <f>E13+E14</f>
        <v>132382</v>
      </c>
      <c r="F12" s="184"/>
      <c r="G12" s="31">
        <f>G13+G14</f>
        <v>13</v>
      </c>
      <c r="H12" s="32"/>
      <c r="I12" s="33">
        <f>I13+I14</f>
        <v>607</v>
      </c>
      <c r="J12" s="34">
        <f>J13+J14</f>
        <v>594</v>
      </c>
    </row>
    <row r="13" spans="1:13" ht="30.75" customHeight="1">
      <c r="A13" s="179"/>
      <c r="B13" s="35" t="s">
        <v>2</v>
      </c>
      <c r="C13" s="185">
        <f>E13+G13</f>
        <v>66036</v>
      </c>
      <c r="D13" s="186"/>
      <c r="E13" s="213">
        <f>[1]前月分!C13</f>
        <v>66013</v>
      </c>
      <c r="F13" s="214"/>
      <c r="G13" s="36">
        <f>I13-J13</f>
        <v>23</v>
      </c>
      <c r="H13" s="32"/>
      <c r="I13" s="37">
        <f>G22+G28</f>
        <v>336</v>
      </c>
      <c r="J13" s="38">
        <f>G23+G32</f>
        <v>313</v>
      </c>
    </row>
    <row r="14" spans="1:13" ht="30.75" customHeight="1" thickBot="1">
      <c r="A14" s="180"/>
      <c r="B14" s="39" t="s">
        <v>3</v>
      </c>
      <c r="C14" s="215">
        <f>E14+G14</f>
        <v>66359</v>
      </c>
      <c r="D14" s="216"/>
      <c r="E14" s="210">
        <f>[1]前月分!C14</f>
        <v>66369</v>
      </c>
      <c r="F14" s="211"/>
      <c r="G14" s="40">
        <f>I14-J14</f>
        <v>-10</v>
      </c>
      <c r="H14" s="32"/>
      <c r="I14" s="41">
        <f>I22+I28</f>
        <v>271</v>
      </c>
      <c r="J14" s="42">
        <f>I23+I32</f>
        <v>281</v>
      </c>
    </row>
    <row r="15" spans="1:13" ht="30.75" customHeight="1">
      <c r="A15" s="1"/>
      <c r="B15" s="1"/>
      <c r="C15" s="1"/>
      <c r="D15" s="1"/>
      <c r="E15" s="1"/>
      <c r="F15" s="1"/>
      <c r="G15" s="1"/>
      <c r="H15" s="1"/>
      <c r="I15" s="1"/>
      <c r="J15" s="1"/>
    </row>
    <row r="16" spans="1:13" ht="30.75" customHeight="1" thickBot="1">
      <c r="A16" s="9" t="s">
        <v>116</v>
      </c>
      <c r="B16" s="10"/>
      <c r="C16" s="10"/>
      <c r="D16" s="10"/>
      <c r="E16" s="10"/>
      <c r="F16" s="10"/>
      <c r="G16" s="10"/>
      <c r="H16" s="13"/>
      <c r="I16" s="10"/>
      <c r="J16" s="12" t="s">
        <v>4</v>
      </c>
    </row>
    <row r="17" spans="1:10" ht="30.75" customHeight="1" thickBot="1">
      <c r="A17" s="150" t="s">
        <v>111</v>
      </c>
      <c r="B17" s="152"/>
      <c r="C17" s="174" t="s">
        <v>112</v>
      </c>
      <c r="D17" s="175"/>
      <c r="E17" s="176" t="s">
        <v>113</v>
      </c>
      <c r="F17" s="177"/>
      <c r="G17" s="26" t="s">
        <v>17</v>
      </c>
      <c r="H17" s="27"/>
      <c r="I17" s="28" t="s">
        <v>114</v>
      </c>
      <c r="J17" s="29" t="s">
        <v>115</v>
      </c>
    </row>
    <row r="18" spans="1:10" ht="30.75" customHeight="1" thickBot="1">
      <c r="A18" s="150" t="s">
        <v>5</v>
      </c>
      <c r="B18" s="152"/>
      <c r="C18" s="187">
        <f>E18+G18</f>
        <v>60360</v>
      </c>
      <c r="D18" s="188"/>
      <c r="E18" s="189">
        <f>[1]前月分!C18</f>
        <v>60315</v>
      </c>
      <c r="F18" s="190"/>
      <c r="G18" s="20">
        <f>I18-J18</f>
        <v>45</v>
      </c>
      <c r="H18" s="21"/>
      <c r="I18" s="22">
        <f>[1]異動分!E103</f>
        <v>342</v>
      </c>
      <c r="J18" s="23">
        <f>[1]異動分!E104</f>
        <v>297</v>
      </c>
    </row>
    <row r="19" spans="1:10" ht="30.75" customHeight="1">
      <c r="A19" s="1"/>
      <c r="B19" s="1"/>
      <c r="C19" s="1"/>
      <c r="D19" s="1"/>
      <c r="E19" s="1"/>
      <c r="F19" s="1"/>
      <c r="G19" s="1"/>
      <c r="H19" s="1"/>
      <c r="I19" s="1"/>
      <c r="J19" s="1"/>
    </row>
    <row r="20" spans="1:10" ht="30.75" customHeight="1" thickBot="1">
      <c r="A20" s="9" t="s">
        <v>117</v>
      </c>
      <c r="B20" s="10"/>
      <c r="C20" s="10"/>
      <c r="D20" s="10"/>
      <c r="E20" s="10"/>
      <c r="F20" s="10"/>
      <c r="G20" s="10"/>
      <c r="H20" s="1"/>
      <c r="I20" s="1"/>
      <c r="J20" s="12" t="s">
        <v>118</v>
      </c>
    </row>
    <row r="21" spans="1:10" ht="30.75" customHeight="1" thickBot="1">
      <c r="A21" s="150" t="s">
        <v>6</v>
      </c>
      <c r="B21" s="151"/>
      <c r="C21" s="151"/>
      <c r="D21" s="152"/>
      <c r="E21" s="150" t="s">
        <v>1</v>
      </c>
      <c r="F21" s="153"/>
      <c r="G21" s="154" t="s">
        <v>2</v>
      </c>
      <c r="H21" s="153"/>
      <c r="I21" s="154" t="s">
        <v>3</v>
      </c>
      <c r="J21" s="152"/>
    </row>
    <row r="22" spans="1:10" ht="30.75" customHeight="1">
      <c r="A22" s="164" t="s">
        <v>19</v>
      </c>
      <c r="B22" s="170" t="s">
        <v>20</v>
      </c>
      <c r="C22" s="172"/>
      <c r="D22" s="171"/>
      <c r="E22" s="132">
        <f>G22+I22</f>
        <v>61</v>
      </c>
      <c r="F22" s="133"/>
      <c r="G22" s="128">
        <f>[1]異動分!F96</f>
        <v>32</v>
      </c>
      <c r="H22" s="129"/>
      <c r="I22" s="128">
        <f>[1]異動分!G96</f>
        <v>29</v>
      </c>
      <c r="J22" s="207"/>
    </row>
    <row r="23" spans="1:10" ht="30.75" customHeight="1" thickBot="1">
      <c r="A23" s="165"/>
      <c r="B23" s="138" t="s">
        <v>21</v>
      </c>
      <c r="C23" s="139"/>
      <c r="D23" s="140"/>
      <c r="E23" s="130">
        <f>G23+I23</f>
        <v>120</v>
      </c>
      <c r="F23" s="131"/>
      <c r="G23" s="141">
        <f>[1]異動分!F97</f>
        <v>73</v>
      </c>
      <c r="H23" s="142"/>
      <c r="I23" s="141">
        <f>[1]異動分!G97</f>
        <v>47</v>
      </c>
      <c r="J23" s="143"/>
    </row>
    <row r="24" spans="1:10" ht="30.75" customHeight="1" thickTop="1" thickBot="1">
      <c r="A24" s="166"/>
      <c r="B24" s="135" t="s">
        <v>22</v>
      </c>
      <c r="C24" s="136"/>
      <c r="D24" s="137"/>
      <c r="E24" s="144">
        <f>E22-E23</f>
        <v>-59</v>
      </c>
      <c r="F24" s="145"/>
      <c r="G24" s="155">
        <f>G22-G23</f>
        <v>-41</v>
      </c>
      <c r="H24" s="156"/>
      <c r="I24" s="155">
        <f>I22-I23</f>
        <v>-18</v>
      </c>
      <c r="J24" s="219"/>
    </row>
    <row r="25" spans="1:10" ht="30.75" customHeight="1">
      <c r="A25" s="164" t="s">
        <v>23</v>
      </c>
      <c r="B25" s="167" t="s">
        <v>119</v>
      </c>
      <c r="C25" s="170" t="s">
        <v>7</v>
      </c>
      <c r="D25" s="171"/>
      <c r="E25" s="132">
        <f>G25+I25</f>
        <v>220</v>
      </c>
      <c r="F25" s="133"/>
      <c r="G25" s="128">
        <f>[1]異動分!F81+[1]異動分!F82</f>
        <v>129</v>
      </c>
      <c r="H25" s="129"/>
      <c r="I25" s="128">
        <f>[1]異動分!G81+[1]異動分!G82</f>
        <v>91</v>
      </c>
      <c r="J25" s="207"/>
    </row>
    <row r="26" spans="1:10" ht="30.75" customHeight="1">
      <c r="A26" s="165"/>
      <c r="B26" s="168"/>
      <c r="C26" s="162" t="s">
        <v>8</v>
      </c>
      <c r="D26" s="163"/>
      <c r="E26" s="148">
        <f>G26+I26</f>
        <v>315</v>
      </c>
      <c r="F26" s="149"/>
      <c r="G26" s="146">
        <f>[1]異動分!F80</f>
        <v>167</v>
      </c>
      <c r="H26" s="147"/>
      <c r="I26" s="146">
        <f>[1]異動分!G80</f>
        <v>148</v>
      </c>
      <c r="J26" s="209"/>
    </row>
    <row r="27" spans="1:10" ht="30.75" customHeight="1" thickBot="1">
      <c r="A27" s="165"/>
      <c r="B27" s="168"/>
      <c r="C27" s="138" t="s">
        <v>9</v>
      </c>
      <c r="D27" s="140"/>
      <c r="E27" s="130">
        <f>G27+I27</f>
        <v>11</v>
      </c>
      <c r="F27" s="131"/>
      <c r="G27" s="141">
        <f>[1]異動分!F83+[1]異動分!F84+[1]異動分!F85</f>
        <v>8</v>
      </c>
      <c r="H27" s="142"/>
      <c r="I27" s="141">
        <f>[1]異動分!G83+[1]異動分!G84+[1]異動分!G85</f>
        <v>3</v>
      </c>
      <c r="J27" s="143"/>
    </row>
    <row r="28" spans="1:10" ht="30.75" customHeight="1" thickTop="1" thickBot="1">
      <c r="A28" s="165"/>
      <c r="B28" s="169"/>
      <c r="C28" s="135" t="s">
        <v>108</v>
      </c>
      <c r="D28" s="137"/>
      <c r="E28" s="144">
        <f>SUM(E25:F27)</f>
        <v>546</v>
      </c>
      <c r="F28" s="145"/>
      <c r="G28" s="205">
        <f>SUM(G25:H27)</f>
        <v>304</v>
      </c>
      <c r="H28" s="208"/>
      <c r="I28" s="205">
        <f>SUM(I25:J27)</f>
        <v>242</v>
      </c>
      <c r="J28" s="206"/>
    </row>
    <row r="29" spans="1:10" ht="30.75" customHeight="1">
      <c r="A29" s="165"/>
      <c r="B29" s="167" t="s">
        <v>120</v>
      </c>
      <c r="C29" s="170" t="s">
        <v>10</v>
      </c>
      <c r="D29" s="171"/>
      <c r="E29" s="132">
        <f>G29+I29</f>
        <v>169</v>
      </c>
      <c r="F29" s="133"/>
      <c r="G29" s="128">
        <f>[1]異動分!F89+[1]異動分!F90</f>
        <v>91</v>
      </c>
      <c r="H29" s="129"/>
      <c r="I29" s="128">
        <f>[1]異動分!G89+[1]異動分!G90</f>
        <v>78</v>
      </c>
      <c r="J29" s="207"/>
    </row>
    <row r="30" spans="1:10" ht="30.75" customHeight="1">
      <c r="A30" s="165"/>
      <c r="B30" s="168"/>
      <c r="C30" s="162" t="s">
        <v>11</v>
      </c>
      <c r="D30" s="163"/>
      <c r="E30" s="148">
        <f>G30+I30</f>
        <v>296</v>
      </c>
      <c r="F30" s="149"/>
      <c r="G30" s="146">
        <f>[1]異動分!F88</f>
        <v>145</v>
      </c>
      <c r="H30" s="147"/>
      <c r="I30" s="146">
        <f>[1]異動分!G88</f>
        <v>151</v>
      </c>
      <c r="J30" s="209"/>
    </row>
    <row r="31" spans="1:10" ht="30.75" customHeight="1" thickBot="1">
      <c r="A31" s="165"/>
      <c r="B31" s="168"/>
      <c r="C31" s="138" t="s">
        <v>9</v>
      </c>
      <c r="D31" s="140"/>
      <c r="E31" s="130">
        <f>G31+I31</f>
        <v>9</v>
      </c>
      <c r="F31" s="131"/>
      <c r="G31" s="141">
        <f>[1]異動分!F91+[1]異動分!F92</f>
        <v>4</v>
      </c>
      <c r="H31" s="142"/>
      <c r="I31" s="141">
        <f>[1]異動分!G91+[1]異動分!G92</f>
        <v>5</v>
      </c>
      <c r="J31" s="143"/>
    </row>
    <row r="32" spans="1:10" ht="30.75" customHeight="1" thickTop="1" thickBot="1">
      <c r="A32" s="165"/>
      <c r="B32" s="173"/>
      <c r="C32" s="160" t="s">
        <v>121</v>
      </c>
      <c r="D32" s="161"/>
      <c r="E32" s="193">
        <f>SUM(E29:F31)</f>
        <v>474</v>
      </c>
      <c r="F32" s="194"/>
      <c r="G32" s="195">
        <f>SUM(G29:H31)</f>
        <v>240</v>
      </c>
      <c r="H32" s="196"/>
      <c r="I32" s="195">
        <f>SUM(I29:J31)</f>
        <v>234</v>
      </c>
      <c r="J32" s="197"/>
    </row>
    <row r="33" spans="1:11" ht="30.75" customHeight="1" thickTop="1" thickBot="1">
      <c r="A33" s="166"/>
      <c r="B33" s="135" t="s">
        <v>24</v>
      </c>
      <c r="C33" s="136"/>
      <c r="D33" s="137"/>
      <c r="E33" s="144">
        <f>E28-E32</f>
        <v>72</v>
      </c>
      <c r="F33" s="145"/>
      <c r="G33" s="191">
        <f>G28-G32</f>
        <v>64</v>
      </c>
      <c r="H33" s="145"/>
      <c r="I33" s="198">
        <f>I28-I32</f>
        <v>8</v>
      </c>
      <c r="J33" s="199"/>
    </row>
    <row r="34" spans="1:11" ht="30.75" customHeight="1" thickTop="1" thickBot="1">
      <c r="A34" s="157" t="s">
        <v>122</v>
      </c>
      <c r="B34" s="158"/>
      <c r="C34" s="158"/>
      <c r="D34" s="159"/>
      <c r="E34" s="200">
        <f>E24+E33</f>
        <v>13</v>
      </c>
      <c r="F34" s="201"/>
      <c r="G34" s="202">
        <f>G24+G33</f>
        <v>23</v>
      </c>
      <c r="H34" s="201"/>
      <c r="I34" s="191">
        <f>I24+I33</f>
        <v>-10</v>
      </c>
      <c r="J34" s="192"/>
    </row>
    <row r="35" spans="1:11" ht="30.75" customHeight="1">
      <c r="A35" s="14"/>
      <c r="B35" s="13"/>
      <c r="C35" s="13"/>
      <c r="D35" s="13"/>
      <c r="E35" s="13"/>
      <c r="F35" s="15"/>
      <c r="G35" s="16"/>
      <c r="H35" s="18"/>
      <c r="I35" s="16"/>
      <c r="J35" s="18"/>
    </row>
    <row r="36" spans="1:11" ht="30.75" customHeight="1">
      <c r="A36" s="2" t="s">
        <v>25</v>
      </c>
      <c r="B36" s="1"/>
      <c r="C36" s="1"/>
      <c r="D36" s="1"/>
      <c r="E36" s="1"/>
      <c r="F36" s="17">
        <f>C12/C18</f>
        <v>2.1934227965540094</v>
      </c>
      <c r="G36" s="2" t="s">
        <v>15</v>
      </c>
      <c r="H36" s="1"/>
      <c r="I36" s="1"/>
      <c r="J36" s="1"/>
      <c r="K36" s="24"/>
    </row>
    <row r="37" spans="1:11" ht="30.75" customHeight="1">
      <c r="A37" s="2" t="s">
        <v>27</v>
      </c>
      <c r="B37" s="1"/>
      <c r="C37" s="1"/>
      <c r="D37" s="1"/>
      <c r="E37" s="1"/>
      <c r="F37" s="2">
        <f>C12/17.57</f>
        <v>7535.2874217416047</v>
      </c>
      <c r="G37" s="2" t="s">
        <v>26</v>
      </c>
      <c r="H37" s="1"/>
      <c r="I37" s="1"/>
      <c r="J37" s="1"/>
    </row>
    <row r="38" spans="1:11" ht="30.75" customHeight="1">
      <c r="A38" s="83" t="s">
        <v>125</v>
      </c>
      <c r="B38" s="84"/>
      <c r="C38" s="84"/>
      <c r="D38" s="85"/>
      <c r="E38" s="85"/>
      <c r="F38" s="84"/>
      <c r="G38" s="84"/>
      <c r="H38" s="84"/>
      <c r="I38" s="84"/>
      <c r="J38" s="84"/>
    </row>
    <row r="39" spans="1:11" ht="30.75" customHeight="1">
      <c r="A39" s="83" t="s">
        <v>126</v>
      </c>
      <c r="B39" s="84"/>
      <c r="C39" s="84"/>
      <c r="D39" s="84"/>
      <c r="E39" s="84"/>
      <c r="F39" s="84"/>
      <c r="G39" s="84"/>
      <c r="H39" s="84"/>
      <c r="I39" s="84"/>
      <c r="J39" s="84"/>
    </row>
  </sheetData>
  <mergeCells count="84">
    <mergeCell ref="F7:G7"/>
    <mergeCell ref="E14:F14"/>
    <mergeCell ref="C30:D30"/>
    <mergeCell ref="E30:F30"/>
    <mergeCell ref="B1:F2"/>
    <mergeCell ref="E17:F17"/>
    <mergeCell ref="F8:G8"/>
    <mergeCell ref="C17:D17"/>
    <mergeCell ref="E13:F13"/>
    <mergeCell ref="C14:D14"/>
    <mergeCell ref="G2:J2"/>
    <mergeCell ref="A4:H4"/>
    <mergeCell ref="A17:B17"/>
    <mergeCell ref="I26:J26"/>
    <mergeCell ref="I24:J24"/>
    <mergeCell ref="I25:J25"/>
    <mergeCell ref="F5:G5"/>
    <mergeCell ref="F6:G6"/>
    <mergeCell ref="G31:H31"/>
    <mergeCell ref="I31:J31"/>
    <mergeCell ref="I27:J27"/>
    <mergeCell ref="I28:J28"/>
    <mergeCell ref="G30:H30"/>
    <mergeCell ref="I29:J29"/>
    <mergeCell ref="G27:H27"/>
    <mergeCell ref="G28:H28"/>
    <mergeCell ref="G29:H29"/>
    <mergeCell ref="I30:J30"/>
    <mergeCell ref="G22:H22"/>
    <mergeCell ref="E25:F25"/>
    <mergeCell ref="I22:J22"/>
    <mergeCell ref="E22:F22"/>
    <mergeCell ref="I34:J34"/>
    <mergeCell ref="E32:F32"/>
    <mergeCell ref="G32:H32"/>
    <mergeCell ref="I32:J32"/>
    <mergeCell ref="E33:F33"/>
    <mergeCell ref="G33:H33"/>
    <mergeCell ref="I33:J33"/>
    <mergeCell ref="E34:F34"/>
    <mergeCell ref="G34:H34"/>
    <mergeCell ref="C31:D31"/>
    <mergeCell ref="A18:B18"/>
    <mergeCell ref="A11:B11"/>
    <mergeCell ref="C11:D11"/>
    <mergeCell ref="E11:F11"/>
    <mergeCell ref="A12:A14"/>
    <mergeCell ref="C12:D12"/>
    <mergeCell ref="E12:F12"/>
    <mergeCell ref="C13:D13"/>
    <mergeCell ref="C18:D18"/>
    <mergeCell ref="E18:F18"/>
    <mergeCell ref="G24:H24"/>
    <mergeCell ref="E23:F23"/>
    <mergeCell ref="A34:D34"/>
    <mergeCell ref="E24:F24"/>
    <mergeCell ref="C32:D32"/>
    <mergeCell ref="C27:D27"/>
    <mergeCell ref="C26:D26"/>
    <mergeCell ref="A22:A24"/>
    <mergeCell ref="B24:D24"/>
    <mergeCell ref="A25:A33"/>
    <mergeCell ref="B25:B28"/>
    <mergeCell ref="C25:D25"/>
    <mergeCell ref="B22:D22"/>
    <mergeCell ref="C28:D28"/>
    <mergeCell ref="B29:B32"/>
    <mergeCell ref="C29:D29"/>
    <mergeCell ref="G25:H25"/>
    <mergeCell ref="E31:F31"/>
    <mergeCell ref="E29:F29"/>
    <mergeCell ref="I4:J4"/>
    <mergeCell ref="B33:D33"/>
    <mergeCell ref="B23:D23"/>
    <mergeCell ref="G23:H23"/>
    <mergeCell ref="I23:J23"/>
    <mergeCell ref="E27:F27"/>
    <mergeCell ref="E28:F28"/>
    <mergeCell ref="G26:H26"/>
    <mergeCell ref="E26:F26"/>
    <mergeCell ref="A21:D21"/>
    <mergeCell ref="E21:F21"/>
    <mergeCell ref="G21:H21"/>
    <mergeCell ref="I21:J21"/>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128</v>
      </c>
      <c r="B1" s="87"/>
      <c r="C1" s="87"/>
      <c r="D1" s="87"/>
      <c r="E1" s="88"/>
      <c r="F1" s="87"/>
      <c r="G1" s="87"/>
    </row>
    <row r="2" spans="1:7" ht="14.5" thickBot="1">
      <c r="A2" s="90"/>
      <c r="B2" s="91"/>
      <c r="C2" s="92"/>
      <c r="D2" s="220" t="s">
        <v>129</v>
      </c>
      <c r="E2" s="220"/>
      <c r="F2" s="220"/>
      <c r="G2" s="220"/>
    </row>
    <row r="3" spans="1:7" ht="16.5" customHeight="1" thickBot="1">
      <c r="A3" s="93" t="s">
        <v>130</v>
      </c>
      <c r="B3" s="94" t="s">
        <v>131</v>
      </c>
      <c r="C3" s="95" t="s">
        <v>132</v>
      </c>
      <c r="D3" s="96" t="s">
        <v>133</v>
      </c>
      <c r="E3" s="94" t="s">
        <v>134</v>
      </c>
      <c r="F3" s="221" t="s">
        <v>135</v>
      </c>
      <c r="G3" s="222"/>
    </row>
    <row r="4" spans="1:7" s="119" customFormat="1" ht="16.5" customHeight="1">
      <c r="A4" s="97" t="s">
        <v>136</v>
      </c>
      <c r="B4" s="98">
        <v>1381</v>
      </c>
      <c r="C4" s="98">
        <v>648</v>
      </c>
      <c r="D4" s="98">
        <v>733</v>
      </c>
      <c r="E4" s="98">
        <v>529</v>
      </c>
      <c r="F4" s="99" t="s">
        <v>178</v>
      </c>
      <c r="G4" s="100">
        <v>-3</v>
      </c>
    </row>
    <row r="5" spans="1:7" s="119" customFormat="1" ht="16.5" customHeight="1">
      <c r="A5" s="101" t="s">
        <v>137</v>
      </c>
      <c r="B5" s="102">
        <v>4823</v>
      </c>
      <c r="C5" s="102">
        <v>2340</v>
      </c>
      <c r="D5" s="102">
        <v>2483</v>
      </c>
      <c r="E5" s="102">
        <v>2771</v>
      </c>
      <c r="F5" s="103" t="s">
        <v>179</v>
      </c>
      <c r="G5" s="104">
        <v>11</v>
      </c>
    </row>
    <row r="6" spans="1:7" s="119" customFormat="1" ht="16.5" customHeight="1">
      <c r="A6" s="101" t="s">
        <v>138</v>
      </c>
      <c r="B6" s="102">
        <v>3487</v>
      </c>
      <c r="C6" s="102">
        <v>1738</v>
      </c>
      <c r="D6" s="102">
        <v>1749</v>
      </c>
      <c r="E6" s="102">
        <v>1847</v>
      </c>
      <c r="F6" s="103" t="s">
        <v>178</v>
      </c>
      <c r="G6" s="104">
        <v>-19</v>
      </c>
    </row>
    <row r="7" spans="1:7" s="119" customFormat="1" ht="16.5" customHeight="1">
      <c r="A7" s="101" t="s">
        <v>139</v>
      </c>
      <c r="B7" s="102">
        <v>3088</v>
      </c>
      <c r="C7" s="102">
        <v>1568</v>
      </c>
      <c r="D7" s="102">
        <v>1520</v>
      </c>
      <c r="E7" s="102">
        <v>1554</v>
      </c>
      <c r="F7" s="103" t="s">
        <v>178</v>
      </c>
      <c r="G7" s="104">
        <v>-5</v>
      </c>
    </row>
    <row r="8" spans="1:7" s="119" customFormat="1" ht="16.5" customHeight="1">
      <c r="A8" s="101" t="s">
        <v>140</v>
      </c>
      <c r="B8" s="102">
        <v>3492</v>
      </c>
      <c r="C8" s="102">
        <v>1755</v>
      </c>
      <c r="D8" s="102">
        <v>1737</v>
      </c>
      <c r="E8" s="102">
        <v>1764</v>
      </c>
      <c r="F8" s="103" t="s">
        <v>178</v>
      </c>
      <c r="G8" s="104">
        <v>-2</v>
      </c>
    </row>
    <row r="9" spans="1:7" s="119" customFormat="1" ht="16.5" customHeight="1">
      <c r="A9" s="101" t="s">
        <v>141</v>
      </c>
      <c r="B9" s="102">
        <v>4960</v>
      </c>
      <c r="C9" s="102">
        <v>2453</v>
      </c>
      <c r="D9" s="102">
        <v>2507</v>
      </c>
      <c r="E9" s="102">
        <v>2610</v>
      </c>
      <c r="F9" s="103" t="s">
        <v>179</v>
      </c>
      <c r="G9" s="104">
        <v>16</v>
      </c>
    </row>
    <row r="10" spans="1:7" s="119" customFormat="1" ht="16.5" customHeight="1">
      <c r="A10" s="101" t="s">
        <v>142</v>
      </c>
      <c r="B10" s="102">
        <v>4046</v>
      </c>
      <c r="C10" s="102">
        <v>1982</v>
      </c>
      <c r="D10" s="102">
        <v>2064</v>
      </c>
      <c r="E10" s="102">
        <v>1661</v>
      </c>
      <c r="F10" s="103" t="s">
        <v>178</v>
      </c>
      <c r="G10" s="104">
        <v>-4</v>
      </c>
    </row>
    <row r="11" spans="1:7" s="119" customFormat="1" ht="16.5" customHeight="1">
      <c r="A11" s="105" t="s">
        <v>143</v>
      </c>
      <c r="B11" s="106">
        <v>23896</v>
      </c>
      <c r="C11" s="106">
        <v>11836</v>
      </c>
      <c r="D11" s="106">
        <v>12060</v>
      </c>
      <c r="E11" s="106">
        <v>12207</v>
      </c>
      <c r="F11" s="107" t="s">
        <v>178</v>
      </c>
      <c r="G11" s="108">
        <v>-3</v>
      </c>
    </row>
    <row r="12" spans="1:7" s="119" customFormat="1" ht="16.5" customHeight="1">
      <c r="A12" s="101" t="s">
        <v>144</v>
      </c>
      <c r="B12" s="102">
        <v>2424</v>
      </c>
      <c r="C12" s="102">
        <v>1212</v>
      </c>
      <c r="D12" s="102">
        <v>1212</v>
      </c>
      <c r="E12" s="102">
        <v>1037</v>
      </c>
      <c r="F12" s="103" t="s">
        <v>178</v>
      </c>
      <c r="G12" s="109">
        <v>-1</v>
      </c>
    </row>
    <row r="13" spans="1:7" s="119" customFormat="1" ht="16.5" customHeight="1">
      <c r="A13" s="110" t="s">
        <v>145</v>
      </c>
      <c r="B13" s="111">
        <v>3065</v>
      </c>
      <c r="C13" s="111">
        <v>1517</v>
      </c>
      <c r="D13" s="111">
        <v>1548</v>
      </c>
      <c r="E13" s="111">
        <v>1148</v>
      </c>
      <c r="F13" s="112" t="s">
        <v>179</v>
      </c>
      <c r="G13" s="113">
        <v>16</v>
      </c>
    </row>
    <row r="14" spans="1:7" s="119" customFormat="1" ht="16.5" customHeight="1">
      <c r="A14" s="101" t="s">
        <v>146</v>
      </c>
      <c r="B14" s="102">
        <v>1332</v>
      </c>
      <c r="C14" s="102">
        <v>663</v>
      </c>
      <c r="D14" s="102">
        <v>669</v>
      </c>
      <c r="E14" s="102">
        <v>578</v>
      </c>
      <c r="F14" s="103" t="s">
        <v>179</v>
      </c>
      <c r="G14" s="104">
        <v>1</v>
      </c>
    </row>
    <row r="15" spans="1:7" s="119" customFormat="1" ht="16.5" customHeight="1">
      <c r="A15" s="101" t="s">
        <v>138</v>
      </c>
      <c r="B15" s="102">
        <v>1515</v>
      </c>
      <c r="C15" s="102">
        <v>757</v>
      </c>
      <c r="D15" s="102">
        <v>758</v>
      </c>
      <c r="E15" s="102">
        <v>688</v>
      </c>
      <c r="F15" s="103" t="s">
        <v>178</v>
      </c>
      <c r="G15" s="104">
        <v>-1</v>
      </c>
    </row>
    <row r="16" spans="1:7" s="119" customFormat="1" ht="16.5" customHeight="1">
      <c r="A16" s="101" t="s">
        <v>147</v>
      </c>
      <c r="B16" s="102">
        <v>2341</v>
      </c>
      <c r="C16" s="102">
        <v>1117</v>
      </c>
      <c r="D16" s="102">
        <v>1224</v>
      </c>
      <c r="E16" s="102">
        <v>1000</v>
      </c>
      <c r="F16" s="103" t="s">
        <v>178</v>
      </c>
      <c r="G16" s="104">
        <v>-4</v>
      </c>
    </row>
    <row r="17" spans="1:7" s="119" customFormat="1" ht="16.5" customHeight="1">
      <c r="A17" s="105" t="s">
        <v>148</v>
      </c>
      <c r="B17" s="106">
        <v>5188</v>
      </c>
      <c r="C17" s="106">
        <v>2537</v>
      </c>
      <c r="D17" s="106">
        <v>2651</v>
      </c>
      <c r="E17" s="106">
        <v>2266</v>
      </c>
      <c r="F17" s="107" t="s">
        <v>178</v>
      </c>
      <c r="G17" s="108">
        <v>-4</v>
      </c>
    </row>
    <row r="18" spans="1:7" s="119" customFormat="1" ht="16.5" customHeight="1">
      <c r="A18" s="101" t="s">
        <v>149</v>
      </c>
      <c r="B18" s="102">
        <v>914</v>
      </c>
      <c r="C18" s="102">
        <v>449</v>
      </c>
      <c r="D18" s="102">
        <v>465</v>
      </c>
      <c r="E18" s="102">
        <v>387</v>
      </c>
      <c r="F18" s="103" t="s">
        <v>178</v>
      </c>
      <c r="G18" s="104">
        <v>-3</v>
      </c>
    </row>
    <row r="19" spans="1:7" s="119" customFormat="1" ht="16.5" customHeight="1">
      <c r="A19" s="101" t="s">
        <v>138</v>
      </c>
      <c r="B19" s="102">
        <v>1470</v>
      </c>
      <c r="C19" s="102">
        <v>751</v>
      </c>
      <c r="D19" s="102">
        <v>719</v>
      </c>
      <c r="E19" s="102">
        <v>604</v>
      </c>
      <c r="F19" s="103" t="s">
        <v>179</v>
      </c>
      <c r="G19" s="104">
        <v>12</v>
      </c>
    </row>
    <row r="20" spans="1:7" s="119" customFormat="1" ht="16.5" customHeight="1">
      <c r="A20" s="101" t="s">
        <v>147</v>
      </c>
      <c r="B20" s="102">
        <v>2182</v>
      </c>
      <c r="C20" s="102">
        <v>1105</v>
      </c>
      <c r="D20" s="102">
        <v>1077</v>
      </c>
      <c r="E20" s="102">
        <v>1088</v>
      </c>
      <c r="F20" s="103" t="s">
        <v>178</v>
      </c>
      <c r="G20" s="104">
        <v>-15</v>
      </c>
    </row>
    <row r="21" spans="1:7" s="119" customFormat="1" ht="16.5" customHeight="1">
      <c r="A21" s="101" t="s">
        <v>140</v>
      </c>
      <c r="B21" s="102">
        <v>1888</v>
      </c>
      <c r="C21" s="102">
        <v>947</v>
      </c>
      <c r="D21" s="102">
        <v>941</v>
      </c>
      <c r="E21" s="102">
        <v>971</v>
      </c>
      <c r="F21" s="103" t="s">
        <v>179</v>
      </c>
      <c r="G21" s="104">
        <v>5</v>
      </c>
    </row>
    <row r="22" spans="1:7" s="119" customFormat="1" ht="16.5" customHeight="1">
      <c r="A22" s="101" t="s">
        <v>141</v>
      </c>
      <c r="B22" s="102">
        <v>822</v>
      </c>
      <c r="C22" s="102">
        <v>406</v>
      </c>
      <c r="D22" s="102">
        <v>416</v>
      </c>
      <c r="E22" s="102">
        <v>374</v>
      </c>
      <c r="F22" s="103" t="s">
        <v>178</v>
      </c>
      <c r="G22" s="104">
        <v>-3</v>
      </c>
    </row>
    <row r="23" spans="1:7" s="119" customFormat="1" ht="16.5" customHeight="1">
      <c r="A23" s="101" t="s">
        <v>142</v>
      </c>
      <c r="B23" s="102">
        <v>1289</v>
      </c>
      <c r="C23" s="102">
        <v>651</v>
      </c>
      <c r="D23" s="102">
        <v>638</v>
      </c>
      <c r="E23" s="102">
        <v>573</v>
      </c>
      <c r="F23" s="103" t="s">
        <v>179</v>
      </c>
      <c r="G23" s="104">
        <v>2</v>
      </c>
    </row>
    <row r="24" spans="1:7" s="119" customFormat="1" ht="16.5" customHeight="1">
      <c r="A24" s="105" t="s">
        <v>150</v>
      </c>
      <c r="B24" s="106">
        <v>8565</v>
      </c>
      <c r="C24" s="106">
        <v>4309</v>
      </c>
      <c r="D24" s="106">
        <v>4256</v>
      </c>
      <c r="E24" s="106">
        <v>3997</v>
      </c>
      <c r="F24" s="107" t="s">
        <v>178</v>
      </c>
      <c r="G24" s="108">
        <v>-2</v>
      </c>
    </row>
    <row r="25" spans="1:7" s="119" customFormat="1" ht="16.5" customHeight="1">
      <c r="A25" s="110" t="s">
        <v>151</v>
      </c>
      <c r="B25" s="111">
        <v>891</v>
      </c>
      <c r="C25" s="111">
        <v>460</v>
      </c>
      <c r="D25" s="111">
        <v>431</v>
      </c>
      <c r="E25" s="111">
        <v>424</v>
      </c>
      <c r="F25" s="112" t="s">
        <v>179</v>
      </c>
      <c r="G25" s="113">
        <v>1</v>
      </c>
    </row>
    <row r="26" spans="1:7" s="119" customFormat="1" ht="16.5" customHeight="1">
      <c r="A26" s="101" t="s">
        <v>152</v>
      </c>
      <c r="B26" s="114">
        <v>3039</v>
      </c>
      <c r="C26" s="114">
        <v>1508</v>
      </c>
      <c r="D26" s="114">
        <v>1531</v>
      </c>
      <c r="E26" s="114">
        <v>1254</v>
      </c>
      <c r="F26" s="103" t="s">
        <v>178</v>
      </c>
      <c r="G26" s="104">
        <v>-7</v>
      </c>
    </row>
    <row r="27" spans="1:7" s="119" customFormat="1" ht="16.5" customHeight="1">
      <c r="A27" s="101" t="s">
        <v>138</v>
      </c>
      <c r="B27" s="114">
        <v>0</v>
      </c>
      <c r="C27" s="114">
        <v>0</v>
      </c>
      <c r="D27" s="114">
        <v>0</v>
      </c>
      <c r="E27" s="114">
        <v>0</v>
      </c>
      <c r="F27" s="103" t="s">
        <v>179</v>
      </c>
      <c r="G27" s="104">
        <v>0</v>
      </c>
    </row>
    <row r="28" spans="1:7" s="119" customFormat="1" ht="16.5" customHeight="1">
      <c r="A28" s="105" t="s">
        <v>153</v>
      </c>
      <c r="B28" s="106">
        <v>3039</v>
      </c>
      <c r="C28" s="106">
        <v>1508</v>
      </c>
      <c r="D28" s="106">
        <v>1531</v>
      </c>
      <c r="E28" s="106">
        <v>1254</v>
      </c>
      <c r="F28" s="107" t="s">
        <v>178</v>
      </c>
      <c r="G28" s="108">
        <v>-7</v>
      </c>
    </row>
    <row r="29" spans="1:7" s="119" customFormat="1" ht="16.5" customHeight="1">
      <c r="A29" s="101" t="s">
        <v>154</v>
      </c>
      <c r="B29" s="102">
        <v>1710</v>
      </c>
      <c r="C29" s="102">
        <v>873</v>
      </c>
      <c r="D29" s="102">
        <v>837</v>
      </c>
      <c r="E29" s="102">
        <v>773</v>
      </c>
      <c r="F29" s="103" t="s">
        <v>178</v>
      </c>
      <c r="G29" s="104">
        <v>-4</v>
      </c>
    </row>
    <row r="30" spans="1:7" s="119" customFormat="1" ht="16.5" customHeight="1">
      <c r="A30" s="101" t="s">
        <v>138</v>
      </c>
      <c r="B30" s="102">
        <v>3233</v>
      </c>
      <c r="C30" s="102">
        <v>1660</v>
      </c>
      <c r="D30" s="102">
        <v>1573</v>
      </c>
      <c r="E30" s="102">
        <v>1358</v>
      </c>
      <c r="F30" s="103" t="s">
        <v>179</v>
      </c>
      <c r="G30" s="104">
        <v>11</v>
      </c>
    </row>
    <row r="31" spans="1:7" s="119" customFormat="1" ht="16.5" customHeight="1">
      <c r="A31" s="105" t="s">
        <v>155</v>
      </c>
      <c r="B31" s="106">
        <v>4943</v>
      </c>
      <c r="C31" s="106">
        <v>2533</v>
      </c>
      <c r="D31" s="106">
        <v>2410</v>
      </c>
      <c r="E31" s="106">
        <v>2131</v>
      </c>
      <c r="F31" s="107" t="s">
        <v>179</v>
      </c>
      <c r="G31" s="108">
        <v>7</v>
      </c>
    </row>
    <row r="32" spans="1:7" s="119" customFormat="1" ht="16.5" customHeight="1">
      <c r="A32" s="101" t="s">
        <v>156</v>
      </c>
      <c r="B32" s="102">
        <v>3221</v>
      </c>
      <c r="C32" s="102">
        <v>1583</v>
      </c>
      <c r="D32" s="102">
        <v>1638</v>
      </c>
      <c r="E32" s="102">
        <v>1275</v>
      </c>
      <c r="F32" s="103" t="s">
        <v>179</v>
      </c>
      <c r="G32" s="104">
        <v>20</v>
      </c>
    </row>
    <row r="33" spans="1:7" s="119" customFormat="1" ht="16.5" customHeight="1">
      <c r="A33" s="101" t="s">
        <v>138</v>
      </c>
      <c r="B33" s="102">
        <v>2502</v>
      </c>
      <c r="C33" s="102">
        <v>1221</v>
      </c>
      <c r="D33" s="102">
        <v>1281</v>
      </c>
      <c r="E33" s="102">
        <v>989</v>
      </c>
      <c r="F33" s="103" t="s">
        <v>178</v>
      </c>
      <c r="G33" s="104">
        <v>-2</v>
      </c>
    </row>
    <row r="34" spans="1:7" s="119" customFormat="1" ht="16.5" customHeight="1">
      <c r="A34" s="105" t="s">
        <v>157</v>
      </c>
      <c r="B34" s="106">
        <v>5723</v>
      </c>
      <c r="C34" s="106">
        <v>2804</v>
      </c>
      <c r="D34" s="106">
        <v>2919</v>
      </c>
      <c r="E34" s="106">
        <v>2264</v>
      </c>
      <c r="F34" s="107" t="s">
        <v>179</v>
      </c>
      <c r="G34" s="108">
        <v>18</v>
      </c>
    </row>
    <row r="35" spans="1:7" s="119" customFormat="1" ht="16.5" customHeight="1">
      <c r="A35" s="101" t="s">
        <v>158</v>
      </c>
      <c r="B35" s="102">
        <v>3520</v>
      </c>
      <c r="C35" s="102">
        <v>1729</v>
      </c>
      <c r="D35" s="102">
        <v>1791</v>
      </c>
      <c r="E35" s="102">
        <v>1840</v>
      </c>
      <c r="F35" s="103" t="s">
        <v>179</v>
      </c>
      <c r="G35" s="104">
        <v>32</v>
      </c>
    </row>
    <row r="36" spans="1:7" s="119" customFormat="1" ht="16.5" customHeight="1">
      <c r="A36" s="101" t="s">
        <v>138</v>
      </c>
      <c r="B36" s="102">
        <v>3698</v>
      </c>
      <c r="C36" s="102">
        <v>1837</v>
      </c>
      <c r="D36" s="102">
        <v>1861</v>
      </c>
      <c r="E36" s="102">
        <v>1599</v>
      </c>
      <c r="F36" s="103" t="s">
        <v>179</v>
      </c>
      <c r="G36" s="104">
        <v>24</v>
      </c>
    </row>
    <row r="37" spans="1:7" s="119" customFormat="1" ht="16.5" customHeight="1">
      <c r="A37" s="101" t="s">
        <v>147</v>
      </c>
      <c r="B37" s="102">
        <v>3346</v>
      </c>
      <c r="C37" s="102">
        <v>1671</v>
      </c>
      <c r="D37" s="102">
        <v>1675</v>
      </c>
      <c r="E37" s="102">
        <v>1624</v>
      </c>
      <c r="F37" s="103" t="s">
        <v>179</v>
      </c>
      <c r="G37" s="104">
        <v>0</v>
      </c>
    </row>
    <row r="38" spans="1:7" s="119" customFormat="1" ht="16.5" customHeight="1">
      <c r="A38" s="101" t="s">
        <v>140</v>
      </c>
      <c r="B38" s="102">
        <v>1145</v>
      </c>
      <c r="C38" s="102">
        <v>584</v>
      </c>
      <c r="D38" s="102">
        <v>561</v>
      </c>
      <c r="E38" s="102">
        <v>679</v>
      </c>
      <c r="F38" s="103" t="s">
        <v>179</v>
      </c>
      <c r="G38" s="104">
        <v>7</v>
      </c>
    </row>
    <row r="39" spans="1:7" s="119" customFormat="1" ht="16.5" customHeight="1" thickBot="1">
      <c r="A39" s="115" t="s">
        <v>159</v>
      </c>
      <c r="B39" s="116">
        <v>11709</v>
      </c>
      <c r="C39" s="116">
        <v>5821</v>
      </c>
      <c r="D39" s="116">
        <v>5888</v>
      </c>
      <c r="E39" s="116">
        <v>5742</v>
      </c>
      <c r="F39" s="91" t="s">
        <v>179</v>
      </c>
      <c r="G39" s="117">
        <v>63</v>
      </c>
    </row>
    <row r="40" spans="1:7" s="119" customFormat="1" ht="16.5" customHeight="1" thickBot="1">
      <c r="A40" s="93" t="s">
        <v>130</v>
      </c>
      <c r="B40" s="94" t="s">
        <v>131</v>
      </c>
      <c r="C40" s="95" t="s">
        <v>132</v>
      </c>
      <c r="D40" s="94" t="s">
        <v>133</v>
      </c>
      <c r="E40" s="94" t="s">
        <v>134</v>
      </c>
      <c r="F40" s="221" t="s">
        <v>135</v>
      </c>
      <c r="G40" s="222"/>
    </row>
    <row r="41" spans="1:7" s="119" customFormat="1" ht="16.5" customHeight="1">
      <c r="A41" s="118" t="s">
        <v>160</v>
      </c>
      <c r="B41" s="102">
        <v>255</v>
      </c>
      <c r="C41" s="125">
        <v>131</v>
      </c>
      <c r="D41" s="102">
        <v>124</v>
      </c>
      <c r="E41" s="102">
        <v>115</v>
      </c>
      <c r="F41" s="103" t="s">
        <v>179</v>
      </c>
      <c r="G41" s="104">
        <v>1</v>
      </c>
    </row>
    <row r="42" spans="1:7" s="119" customFormat="1" ht="16.5" customHeight="1">
      <c r="A42" s="101" t="s">
        <v>138</v>
      </c>
      <c r="B42" s="102">
        <v>3594</v>
      </c>
      <c r="C42" s="125">
        <v>1716</v>
      </c>
      <c r="D42" s="102">
        <v>1878</v>
      </c>
      <c r="E42" s="102">
        <v>1853</v>
      </c>
      <c r="F42" s="103" t="s">
        <v>178</v>
      </c>
      <c r="G42" s="104">
        <v>-8</v>
      </c>
    </row>
    <row r="43" spans="1:7" s="119" customFormat="1" ht="16.5" customHeight="1">
      <c r="A43" s="101" t="s">
        <v>147</v>
      </c>
      <c r="B43" s="102">
        <v>3051</v>
      </c>
      <c r="C43" s="125">
        <v>1474</v>
      </c>
      <c r="D43" s="102">
        <v>1577</v>
      </c>
      <c r="E43" s="102">
        <v>1506</v>
      </c>
      <c r="F43" s="103" t="s">
        <v>179</v>
      </c>
      <c r="G43" s="104">
        <v>0</v>
      </c>
    </row>
    <row r="44" spans="1:7" s="119" customFormat="1" ht="16.5" customHeight="1">
      <c r="A44" s="101" t="s">
        <v>140</v>
      </c>
      <c r="B44" s="102">
        <v>3588</v>
      </c>
      <c r="C44" s="125">
        <v>1774</v>
      </c>
      <c r="D44" s="102">
        <v>1814</v>
      </c>
      <c r="E44" s="102">
        <v>1623</v>
      </c>
      <c r="F44" s="103" t="s">
        <v>179</v>
      </c>
      <c r="G44" s="104">
        <v>6</v>
      </c>
    </row>
    <row r="45" spans="1:7" s="119" customFormat="1" ht="16.5" customHeight="1">
      <c r="A45" s="105" t="s">
        <v>161</v>
      </c>
      <c r="B45" s="106">
        <v>10488</v>
      </c>
      <c r="C45" s="106">
        <v>5095</v>
      </c>
      <c r="D45" s="106">
        <v>5393</v>
      </c>
      <c r="E45" s="106">
        <v>5097</v>
      </c>
      <c r="F45" s="107" t="s">
        <v>178</v>
      </c>
      <c r="G45" s="108">
        <v>-1</v>
      </c>
    </row>
    <row r="46" spans="1:7" s="119" customFormat="1" ht="16.5" customHeight="1">
      <c r="A46" s="118" t="s">
        <v>162</v>
      </c>
      <c r="B46" s="102">
        <v>841</v>
      </c>
      <c r="C46" s="125">
        <v>421</v>
      </c>
      <c r="D46" s="102">
        <v>420</v>
      </c>
      <c r="E46" s="102">
        <v>403</v>
      </c>
      <c r="F46" s="103" t="s">
        <v>178</v>
      </c>
      <c r="G46" s="104">
        <v>-1</v>
      </c>
    </row>
    <row r="47" spans="1:7" s="119" customFormat="1" ht="16.5" customHeight="1">
      <c r="A47" s="101" t="s">
        <v>138</v>
      </c>
      <c r="B47" s="102">
        <v>1893</v>
      </c>
      <c r="C47" s="125">
        <v>956</v>
      </c>
      <c r="D47" s="102">
        <v>937</v>
      </c>
      <c r="E47" s="102">
        <v>779</v>
      </c>
      <c r="F47" s="103" t="s">
        <v>178</v>
      </c>
      <c r="G47" s="104">
        <v>-2</v>
      </c>
    </row>
    <row r="48" spans="1:7" s="119" customFormat="1" ht="16.5" customHeight="1">
      <c r="A48" s="101" t="s">
        <v>147</v>
      </c>
      <c r="B48" s="102">
        <v>1882</v>
      </c>
      <c r="C48" s="125">
        <v>956</v>
      </c>
      <c r="D48" s="102">
        <v>926</v>
      </c>
      <c r="E48" s="102">
        <v>936</v>
      </c>
      <c r="F48" s="103" t="s">
        <v>179</v>
      </c>
      <c r="G48" s="104">
        <v>3</v>
      </c>
    </row>
    <row r="49" spans="1:7" s="119" customFormat="1" ht="16.5" customHeight="1">
      <c r="A49" s="101" t="s">
        <v>140</v>
      </c>
      <c r="B49" s="102">
        <v>1196</v>
      </c>
      <c r="C49" s="125">
        <v>608</v>
      </c>
      <c r="D49" s="102">
        <v>588</v>
      </c>
      <c r="E49" s="102">
        <v>555</v>
      </c>
      <c r="F49" s="103" t="s">
        <v>178</v>
      </c>
      <c r="G49" s="104">
        <v>-4</v>
      </c>
    </row>
    <row r="50" spans="1:7" s="119" customFormat="1" ht="16.5" customHeight="1">
      <c r="A50" s="101" t="s">
        <v>141</v>
      </c>
      <c r="B50" s="102">
        <v>2242</v>
      </c>
      <c r="C50" s="125">
        <v>1127</v>
      </c>
      <c r="D50" s="102">
        <v>1115</v>
      </c>
      <c r="E50" s="102">
        <v>1073</v>
      </c>
      <c r="F50" s="103" t="s">
        <v>178</v>
      </c>
      <c r="G50" s="104">
        <v>-4</v>
      </c>
    </row>
    <row r="51" spans="1:7" s="119" customFormat="1" ht="16.5" customHeight="1">
      <c r="A51" s="105" t="s">
        <v>163</v>
      </c>
      <c r="B51" s="106">
        <v>8054</v>
      </c>
      <c r="C51" s="106">
        <v>4068</v>
      </c>
      <c r="D51" s="106">
        <v>3986</v>
      </c>
      <c r="E51" s="106">
        <v>3746</v>
      </c>
      <c r="F51" s="126" t="s">
        <v>178</v>
      </c>
      <c r="G51" s="108">
        <v>-8</v>
      </c>
    </row>
    <row r="52" spans="1:7" s="119" customFormat="1" ht="16.5" customHeight="1">
      <c r="A52" s="101" t="s">
        <v>164</v>
      </c>
      <c r="B52" s="102">
        <v>3840</v>
      </c>
      <c r="C52" s="102">
        <v>1923</v>
      </c>
      <c r="D52" s="102">
        <v>1917</v>
      </c>
      <c r="E52" s="102">
        <v>1672</v>
      </c>
      <c r="F52" s="103" t="s">
        <v>178</v>
      </c>
      <c r="G52" s="104">
        <v>-2</v>
      </c>
    </row>
    <row r="53" spans="1:7" s="119" customFormat="1" ht="16.5" customHeight="1">
      <c r="A53" s="101" t="s">
        <v>138</v>
      </c>
      <c r="B53" s="102">
        <v>3345</v>
      </c>
      <c r="C53" s="102">
        <v>1684</v>
      </c>
      <c r="D53" s="102">
        <v>1661</v>
      </c>
      <c r="E53" s="102">
        <v>1395</v>
      </c>
      <c r="F53" s="103" t="s">
        <v>179</v>
      </c>
      <c r="G53" s="104">
        <v>5</v>
      </c>
    </row>
    <row r="54" spans="1:7" s="119" customFormat="1" ht="16.5" customHeight="1">
      <c r="A54" s="101" t="s">
        <v>147</v>
      </c>
      <c r="B54" s="102">
        <v>3712</v>
      </c>
      <c r="C54" s="102">
        <v>1906</v>
      </c>
      <c r="D54" s="102">
        <v>1806</v>
      </c>
      <c r="E54" s="102">
        <v>1543</v>
      </c>
      <c r="F54" s="103" t="s">
        <v>178</v>
      </c>
      <c r="G54" s="104">
        <v>-17</v>
      </c>
    </row>
    <row r="55" spans="1:7" s="119" customFormat="1" ht="16.5" customHeight="1">
      <c r="A55" s="101" t="s">
        <v>140</v>
      </c>
      <c r="B55" s="102">
        <v>999</v>
      </c>
      <c r="C55" s="102">
        <v>500</v>
      </c>
      <c r="D55" s="102">
        <v>499</v>
      </c>
      <c r="E55" s="102">
        <v>426</v>
      </c>
      <c r="F55" s="103" t="s">
        <v>178</v>
      </c>
      <c r="G55" s="104">
        <v>-6</v>
      </c>
    </row>
    <row r="56" spans="1:7" s="119" customFormat="1" ht="16.5" customHeight="1">
      <c r="A56" s="101" t="s">
        <v>141</v>
      </c>
      <c r="B56" s="102">
        <v>3547</v>
      </c>
      <c r="C56" s="102">
        <v>1780</v>
      </c>
      <c r="D56" s="102">
        <v>1767</v>
      </c>
      <c r="E56" s="102">
        <v>1610</v>
      </c>
      <c r="F56" s="103" t="s">
        <v>178</v>
      </c>
      <c r="G56" s="104">
        <v>-12</v>
      </c>
    </row>
    <row r="57" spans="1:7" s="119" customFormat="1" ht="16.5" customHeight="1">
      <c r="A57" s="105" t="s">
        <v>165</v>
      </c>
      <c r="B57" s="106">
        <v>15443</v>
      </c>
      <c r="C57" s="106">
        <v>7793</v>
      </c>
      <c r="D57" s="106">
        <v>7650</v>
      </c>
      <c r="E57" s="106">
        <v>6646</v>
      </c>
      <c r="F57" s="107" t="s">
        <v>178</v>
      </c>
      <c r="G57" s="108">
        <v>-32</v>
      </c>
    </row>
    <row r="58" spans="1:7" s="119" customFormat="1" ht="16.5" customHeight="1">
      <c r="A58" s="101" t="s">
        <v>166</v>
      </c>
      <c r="B58" s="102">
        <v>1473</v>
      </c>
      <c r="C58" s="102">
        <v>741</v>
      </c>
      <c r="D58" s="102">
        <v>732</v>
      </c>
      <c r="E58" s="102">
        <v>615</v>
      </c>
      <c r="F58" s="103" t="s">
        <v>178</v>
      </c>
      <c r="G58" s="104">
        <v>-1</v>
      </c>
    </row>
    <row r="59" spans="1:7" s="119" customFormat="1" ht="16.5" customHeight="1">
      <c r="A59" s="101" t="s">
        <v>138</v>
      </c>
      <c r="B59" s="102">
        <v>1578</v>
      </c>
      <c r="C59" s="102">
        <v>799</v>
      </c>
      <c r="D59" s="102">
        <v>779</v>
      </c>
      <c r="E59" s="102">
        <v>690</v>
      </c>
      <c r="F59" s="103" t="s">
        <v>178</v>
      </c>
      <c r="G59" s="104">
        <v>-2</v>
      </c>
    </row>
    <row r="60" spans="1:7" s="119" customFormat="1" ht="16.5" customHeight="1">
      <c r="A60" s="101" t="s">
        <v>147</v>
      </c>
      <c r="B60" s="102">
        <v>1711</v>
      </c>
      <c r="C60" s="102">
        <v>842</v>
      </c>
      <c r="D60" s="102">
        <v>869</v>
      </c>
      <c r="E60" s="102">
        <v>802</v>
      </c>
      <c r="F60" s="103" t="s">
        <v>178</v>
      </c>
      <c r="G60" s="104">
        <v>-3</v>
      </c>
    </row>
    <row r="61" spans="1:7" s="119" customFormat="1" ht="16.5" customHeight="1">
      <c r="A61" s="101" t="s">
        <v>140</v>
      </c>
      <c r="B61" s="102">
        <v>2056</v>
      </c>
      <c r="C61" s="102">
        <v>1023</v>
      </c>
      <c r="D61" s="102">
        <v>1033</v>
      </c>
      <c r="E61" s="102">
        <v>865</v>
      </c>
      <c r="F61" s="103" t="s">
        <v>179</v>
      </c>
      <c r="G61" s="104">
        <v>10</v>
      </c>
    </row>
    <row r="62" spans="1:7" s="119" customFormat="1" ht="16.5" customHeight="1">
      <c r="A62" s="101" t="s">
        <v>141</v>
      </c>
      <c r="B62" s="102">
        <v>1743</v>
      </c>
      <c r="C62" s="102">
        <v>856</v>
      </c>
      <c r="D62" s="102">
        <v>887</v>
      </c>
      <c r="E62" s="102">
        <v>819</v>
      </c>
      <c r="F62" s="103" t="s">
        <v>178</v>
      </c>
      <c r="G62" s="104">
        <v>-5</v>
      </c>
    </row>
    <row r="63" spans="1:7" s="119" customFormat="1" ht="16.5" customHeight="1">
      <c r="A63" s="105" t="s">
        <v>167</v>
      </c>
      <c r="B63" s="106">
        <v>8561</v>
      </c>
      <c r="C63" s="106">
        <v>4261</v>
      </c>
      <c r="D63" s="106">
        <v>4300</v>
      </c>
      <c r="E63" s="106">
        <v>3791</v>
      </c>
      <c r="F63" s="107" t="s">
        <v>178</v>
      </c>
      <c r="G63" s="108">
        <v>-1</v>
      </c>
    </row>
    <row r="64" spans="1:7" s="119" customFormat="1" ht="16.5" customHeight="1">
      <c r="A64" s="101" t="s">
        <v>168</v>
      </c>
      <c r="B64" s="102">
        <v>1339</v>
      </c>
      <c r="C64" s="102">
        <v>678</v>
      </c>
      <c r="D64" s="102">
        <v>661</v>
      </c>
      <c r="E64" s="102">
        <v>690</v>
      </c>
      <c r="F64" s="103" t="s">
        <v>178</v>
      </c>
      <c r="G64" s="104">
        <v>-2</v>
      </c>
    </row>
    <row r="65" spans="1:7" s="119" customFormat="1" ht="16.5" customHeight="1">
      <c r="A65" s="101" t="s">
        <v>138</v>
      </c>
      <c r="B65" s="102">
        <v>458</v>
      </c>
      <c r="C65" s="102">
        <v>221</v>
      </c>
      <c r="D65" s="102">
        <v>237</v>
      </c>
      <c r="E65" s="102">
        <v>254</v>
      </c>
      <c r="F65" s="103" t="s">
        <v>179</v>
      </c>
      <c r="G65" s="104">
        <v>0</v>
      </c>
    </row>
    <row r="66" spans="1:7" s="119" customFormat="1" ht="16.5" customHeight="1">
      <c r="A66" s="101" t="s">
        <v>147</v>
      </c>
      <c r="B66" s="102">
        <v>404</v>
      </c>
      <c r="C66" s="102">
        <v>208</v>
      </c>
      <c r="D66" s="102">
        <v>196</v>
      </c>
      <c r="E66" s="102">
        <v>206</v>
      </c>
      <c r="F66" s="103" t="s">
        <v>178</v>
      </c>
      <c r="G66" s="104">
        <v>-1</v>
      </c>
    </row>
    <row r="67" spans="1:7" s="119" customFormat="1" ht="16.5" customHeight="1">
      <c r="A67" s="105" t="s">
        <v>169</v>
      </c>
      <c r="B67" s="106">
        <v>2201</v>
      </c>
      <c r="C67" s="106">
        <v>1107</v>
      </c>
      <c r="D67" s="106">
        <v>1094</v>
      </c>
      <c r="E67" s="106">
        <v>1150</v>
      </c>
      <c r="F67" s="107" t="s">
        <v>178</v>
      </c>
      <c r="G67" s="108">
        <v>-3</v>
      </c>
    </row>
    <row r="68" spans="1:7" s="119" customFormat="1" ht="16.5" customHeight="1">
      <c r="A68" s="101" t="s">
        <v>170</v>
      </c>
      <c r="B68" s="102">
        <v>1179</v>
      </c>
      <c r="C68" s="102">
        <v>595</v>
      </c>
      <c r="D68" s="102">
        <v>584</v>
      </c>
      <c r="E68" s="102">
        <v>442</v>
      </c>
      <c r="F68" s="103" t="s">
        <v>179</v>
      </c>
      <c r="G68" s="104">
        <v>2</v>
      </c>
    </row>
    <row r="69" spans="1:7" s="119" customFormat="1" ht="16.5" customHeight="1">
      <c r="A69" s="101" t="s">
        <v>138</v>
      </c>
      <c r="B69" s="102">
        <v>837</v>
      </c>
      <c r="C69" s="102">
        <v>419</v>
      </c>
      <c r="D69" s="102">
        <v>418</v>
      </c>
      <c r="E69" s="102">
        <v>318</v>
      </c>
      <c r="F69" s="103" t="s">
        <v>178</v>
      </c>
      <c r="G69" s="104">
        <v>-5</v>
      </c>
    </row>
    <row r="70" spans="1:7" s="119" customFormat="1" ht="16.5" customHeight="1">
      <c r="A70" s="101" t="s">
        <v>147</v>
      </c>
      <c r="B70" s="102">
        <v>824</v>
      </c>
      <c r="C70" s="102">
        <v>412</v>
      </c>
      <c r="D70" s="102">
        <v>412</v>
      </c>
      <c r="E70" s="102">
        <v>383</v>
      </c>
      <c r="F70" s="103" t="s">
        <v>178</v>
      </c>
      <c r="G70" s="104">
        <v>-1</v>
      </c>
    </row>
    <row r="71" spans="1:7" s="119" customFormat="1" ht="16.5" customHeight="1">
      <c r="A71" s="101" t="s">
        <v>140</v>
      </c>
      <c r="B71" s="102">
        <v>2175</v>
      </c>
      <c r="C71" s="102">
        <v>1082</v>
      </c>
      <c r="D71" s="102">
        <v>1093</v>
      </c>
      <c r="E71" s="102">
        <v>950</v>
      </c>
      <c r="F71" s="103" t="s">
        <v>178</v>
      </c>
      <c r="G71" s="104">
        <v>-1</v>
      </c>
    </row>
    <row r="72" spans="1:7" s="119" customFormat="1" ht="16.5" customHeight="1">
      <c r="A72" s="101" t="s">
        <v>141</v>
      </c>
      <c r="B72" s="102">
        <v>1187</v>
      </c>
      <c r="C72" s="102">
        <v>598</v>
      </c>
      <c r="D72" s="102">
        <v>589</v>
      </c>
      <c r="E72" s="102">
        <v>518</v>
      </c>
      <c r="F72" s="103" t="s">
        <v>178</v>
      </c>
      <c r="G72" s="104">
        <v>-9</v>
      </c>
    </row>
    <row r="73" spans="1:7" s="119" customFormat="1" ht="16.5" customHeight="1">
      <c r="A73" s="101" t="s">
        <v>142</v>
      </c>
      <c r="B73" s="102">
        <v>1656</v>
      </c>
      <c r="C73" s="102">
        <v>820</v>
      </c>
      <c r="D73" s="102">
        <v>836</v>
      </c>
      <c r="E73" s="102">
        <v>715</v>
      </c>
      <c r="F73" s="103" t="s">
        <v>178</v>
      </c>
      <c r="G73" s="104">
        <v>-5</v>
      </c>
    </row>
    <row r="74" spans="1:7" s="119" customFormat="1" ht="16.5" customHeight="1">
      <c r="A74" s="105" t="s">
        <v>171</v>
      </c>
      <c r="B74" s="106">
        <v>7858</v>
      </c>
      <c r="C74" s="106">
        <v>3926</v>
      </c>
      <c r="D74" s="106">
        <v>3932</v>
      </c>
      <c r="E74" s="106">
        <v>3326</v>
      </c>
      <c r="F74" s="107" t="s">
        <v>178</v>
      </c>
      <c r="G74" s="108">
        <v>-19</v>
      </c>
    </row>
    <row r="75" spans="1:7" s="119" customFormat="1" ht="16.5" customHeight="1">
      <c r="A75" s="101" t="s">
        <v>172</v>
      </c>
      <c r="B75" s="102">
        <v>1678</v>
      </c>
      <c r="C75" s="102">
        <v>835</v>
      </c>
      <c r="D75" s="102">
        <v>843</v>
      </c>
      <c r="E75" s="102">
        <v>683</v>
      </c>
      <c r="F75" s="103" t="s">
        <v>179</v>
      </c>
      <c r="G75" s="104">
        <v>0</v>
      </c>
    </row>
    <row r="76" spans="1:7" s="119" customFormat="1" ht="16.5" customHeight="1">
      <c r="A76" s="101" t="s">
        <v>138</v>
      </c>
      <c r="B76" s="102">
        <v>961</v>
      </c>
      <c r="C76" s="102">
        <v>484</v>
      </c>
      <c r="D76" s="102">
        <v>477</v>
      </c>
      <c r="E76" s="102">
        <v>397</v>
      </c>
      <c r="F76" s="103" t="s">
        <v>179</v>
      </c>
      <c r="G76" s="104">
        <v>0</v>
      </c>
    </row>
    <row r="77" spans="1:7" s="119" customFormat="1" ht="16.5" customHeight="1">
      <c r="A77" s="101" t="s">
        <v>147</v>
      </c>
      <c r="B77" s="102">
        <v>1446</v>
      </c>
      <c r="C77" s="102">
        <v>731</v>
      </c>
      <c r="D77" s="102">
        <v>715</v>
      </c>
      <c r="E77" s="102">
        <v>571</v>
      </c>
      <c r="F77" s="103" t="s">
        <v>178</v>
      </c>
      <c r="G77" s="104">
        <v>-2</v>
      </c>
    </row>
    <row r="78" spans="1:7" s="119" customFormat="1" ht="16.5" customHeight="1">
      <c r="A78" s="101" t="s">
        <v>140</v>
      </c>
      <c r="B78" s="102">
        <v>1170</v>
      </c>
      <c r="C78" s="102">
        <v>605</v>
      </c>
      <c r="D78" s="102">
        <v>565</v>
      </c>
      <c r="E78" s="102">
        <v>455</v>
      </c>
      <c r="F78" s="103" t="s">
        <v>178</v>
      </c>
      <c r="G78" s="104">
        <v>-1</v>
      </c>
    </row>
    <row r="79" spans="1:7" s="119" customFormat="1" ht="16.5" customHeight="1">
      <c r="A79" s="101" t="s">
        <v>141</v>
      </c>
      <c r="B79" s="102">
        <v>1300</v>
      </c>
      <c r="C79" s="102">
        <v>659</v>
      </c>
      <c r="D79" s="102">
        <v>641</v>
      </c>
      <c r="E79" s="102">
        <v>567</v>
      </c>
      <c r="F79" s="103" t="s">
        <v>178</v>
      </c>
      <c r="G79" s="104">
        <v>-3</v>
      </c>
    </row>
    <row r="80" spans="1:7" s="119" customFormat="1" ht="16.5" customHeight="1">
      <c r="A80" s="101" t="s">
        <v>142</v>
      </c>
      <c r="B80" s="102">
        <v>253</v>
      </c>
      <c r="C80" s="102">
        <v>120</v>
      </c>
      <c r="D80" s="102">
        <v>133</v>
      </c>
      <c r="E80" s="102">
        <v>81</v>
      </c>
      <c r="F80" s="103" t="s">
        <v>179</v>
      </c>
      <c r="G80" s="104">
        <v>1</v>
      </c>
    </row>
    <row r="81" spans="1:7" s="119" customFormat="1" ht="16.5" customHeight="1">
      <c r="A81" s="105" t="s">
        <v>173</v>
      </c>
      <c r="B81" s="106">
        <v>6808</v>
      </c>
      <c r="C81" s="106">
        <v>3434</v>
      </c>
      <c r="D81" s="106">
        <v>3374</v>
      </c>
      <c r="E81" s="106">
        <v>2754</v>
      </c>
      <c r="F81" s="107" t="s">
        <v>178</v>
      </c>
      <c r="G81" s="108">
        <v>-5</v>
      </c>
    </row>
    <row r="82" spans="1:7" s="119" customFormat="1" ht="16.5" customHeight="1">
      <c r="A82" s="101" t="s">
        <v>174</v>
      </c>
      <c r="B82" s="102">
        <v>771</v>
      </c>
      <c r="C82" s="102">
        <v>403</v>
      </c>
      <c r="D82" s="102">
        <v>368</v>
      </c>
      <c r="E82" s="102">
        <v>342</v>
      </c>
      <c r="F82" s="103" t="s">
        <v>179</v>
      </c>
      <c r="G82" s="104">
        <v>6</v>
      </c>
    </row>
    <row r="83" spans="1:7" s="119" customFormat="1" ht="16.5" customHeight="1">
      <c r="A83" s="101" t="s">
        <v>138</v>
      </c>
      <c r="B83" s="102">
        <v>1292</v>
      </c>
      <c r="C83" s="102">
        <v>667</v>
      </c>
      <c r="D83" s="102">
        <v>625</v>
      </c>
      <c r="E83" s="102">
        <v>513</v>
      </c>
      <c r="F83" s="103" t="s">
        <v>178</v>
      </c>
      <c r="G83" s="104">
        <v>-6</v>
      </c>
    </row>
    <row r="84" spans="1:7" s="119" customFormat="1" ht="16.5" customHeight="1">
      <c r="A84" s="105" t="s">
        <v>175</v>
      </c>
      <c r="B84" s="106">
        <v>2063</v>
      </c>
      <c r="C84" s="106">
        <v>1070</v>
      </c>
      <c r="D84" s="106">
        <v>993</v>
      </c>
      <c r="E84" s="106">
        <v>855</v>
      </c>
      <c r="F84" s="107" t="s">
        <v>179</v>
      </c>
      <c r="G84" s="108">
        <v>0</v>
      </c>
    </row>
    <row r="85" spans="1:7" s="119" customFormat="1" ht="16.5" customHeight="1">
      <c r="A85" s="120" t="s">
        <v>176</v>
      </c>
      <c r="B85" s="102">
        <v>95</v>
      </c>
      <c r="C85" s="121">
        <v>97</v>
      </c>
      <c r="D85" s="121">
        <v>-2</v>
      </c>
      <c r="E85" s="121">
        <v>-4</v>
      </c>
      <c r="F85" s="107" t="s">
        <v>178</v>
      </c>
      <c r="G85" s="104">
        <v>-3</v>
      </c>
    </row>
    <row r="86" spans="1:7" s="119" customFormat="1" ht="16.5" customHeight="1" thickBot="1">
      <c r="A86" s="122" t="s">
        <v>131</v>
      </c>
      <c r="B86" s="123">
        <v>132395</v>
      </c>
      <c r="C86" s="123">
        <v>66036</v>
      </c>
      <c r="D86" s="123">
        <v>66359</v>
      </c>
      <c r="E86" s="123">
        <v>60360</v>
      </c>
      <c r="F86" s="124" t="s">
        <v>179</v>
      </c>
      <c r="G86" s="127">
        <v>13</v>
      </c>
    </row>
  </sheetData>
  <mergeCells count="3">
    <mergeCell ref="D2:G2"/>
    <mergeCell ref="F3:G3"/>
    <mergeCell ref="F40:G40"/>
  </mergeCells>
  <phoneticPr fontId="13"/>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81" t="s">
        <v>123</v>
      </c>
      <c r="B1" s="82"/>
      <c r="C1" s="82"/>
      <c r="D1" s="82"/>
      <c r="E1" s="82"/>
      <c r="F1" s="82"/>
      <c r="G1" s="82"/>
      <c r="H1" s="82"/>
      <c r="I1" s="82"/>
      <c r="J1" s="82"/>
    </row>
    <row r="2" spans="1:10" ht="19.899999999999999" customHeight="1">
      <c r="A2" s="45"/>
      <c r="B2" s="46"/>
      <c r="C2" s="46"/>
      <c r="D2" s="46"/>
      <c r="E2" s="46"/>
      <c r="F2" s="46"/>
      <c r="G2" s="46"/>
      <c r="H2" s="47"/>
      <c r="I2" s="47"/>
      <c r="J2" s="48" t="str">
        <f>[2]元データ貼付用先!C3</f>
        <v>令和２年12月１日現在</v>
      </c>
    </row>
    <row r="3" spans="1:10" ht="19.899999999999999" customHeight="1" thickBot="1">
      <c r="A3" s="49"/>
      <c r="B3" s="50"/>
      <c r="C3" s="50"/>
      <c r="D3" s="51"/>
      <c r="E3" s="50"/>
      <c r="F3" s="52"/>
      <c r="G3" s="52"/>
      <c r="H3" s="52"/>
      <c r="I3" s="52"/>
      <c r="J3" s="53" t="s">
        <v>127</v>
      </c>
    </row>
    <row r="4" spans="1:10" ht="13.5" customHeight="1">
      <c r="A4" s="225" t="s">
        <v>31</v>
      </c>
      <c r="B4" s="227" t="s">
        <v>32</v>
      </c>
      <c r="C4" s="227" t="s">
        <v>33</v>
      </c>
      <c r="D4" s="229" t="s">
        <v>34</v>
      </c>
      <c r="E4" s="230"/>
      <c r="F4" s="225" t="s">
        <v>35</v>
      </c>
      <c r="G4" s="227" t="s">
        <v>36</v>
      </c>
      <c r="H4" s="227" t="s">
        <v>33</v>
      </c>
      <c r="I4" s="229" t="s">
        <v>34</v>
      </c>
      <c r="J4" s="230"/>
    </row>
    <row r="5" spans="1:10" ht="13.5" customHeight="1">
      <c r="A5" s="226"/>
      <c r="B5" s="228"/>
      <c r="C5" s="228"/>
      <c r="D5" s="223" t="s">
        <v>37</v>
      </c>
      <c r="E5" s="224"/>
      <c r="F5" s="226"/>
      <c r="G5" s="228"/>
      <c r="H5" s="228"/>
      <c r="I5" s="223" t="s">
        <v>37</v>
      </c>
      <c r="J5" s="224"/>
    </row>
    <row r="6" spans="1:10" ht="21" customHeight="1">
      <c r="A6" s="54" t="s">
        <v>38</v>
      </c>
      <c r="B6" s="55">
        <f>[2]元データ貼付用先!E7</f>
        <v>4226853</v>
      </c>
      <c r="C6" s="55">
        <f>[2]元データ貼付用先!F7</f>
        <v>9236593</v>
      </c>
      <c r="D6" s="56" t="str">
        <f>IF(E6&lt;0,"△","")</f>
        <v/>
      </c>
      <c r="E6" s="57">
        <f>[2]元データ貼付用先!I7</f>
        <v>467</v>
      </c>
      <c r="F6" s="58" t="s">
        <v>39</v>
      </c>
      <c r="G6" s="55">
        <f>[2]元データ貼付用先!E42</f>
        <v>165451</v>
      </c>
      <c r="H6" s="55">
        <f>[2]元データ貼付用先!F42</f>
        <v>387663</v>
      </c>
      <c r="I6" s="56" t="str">
        <f>IF(J6&lt;0,"△","")</f>
        <v>△</v>
      </c>
      <c r="J6" s="59">
        <f>[2]元データ貼付用先!I42</f>
        <v>-319</v>
      </c>
    </row>
    <row r="7" spans="1:10" ht="21" customHeight="1">
      <c r="A7" s="58" t="s">
        <v>40</v>
      </c>
      <c r="B7" s="60">
        <f>[2]元データ貼付用先!E8</f>
        <v>4105867</v>
      </c>
      <c r="C7" s="60">
        <f>[2]元データ貼付用先!F8</f>
        <v>8947702</v>
      </c>
      <c r="D7" s="61" t="str">
        <f>IF(E7&lt;0,"△","")</f>
        <v/>
      </c>
      <c r="E7" s="62">
        <f>[2]元データ貼付用先!I8</f>
        <v>454</v>
      </c>
      <c r="F7" s="63" t="s">
        <v>41</v>
      </c>
      <c r="G7" s="60">
        <f>[2]元データ貼付用先!E43</f>
        <v>112334</v>
      </c>
      <c r="H7" s="60">
        <f>[2]元データ貼付用先!F43</f>
        <v>258392</v>
      </c>
      <c r="I7" s="61" t="str">
        <f t="shared" ref="I7:I39" si="0">IF(J7&lt;0,"△","")</f>
        <v>△</v>
      </c>
      <c r="J7" s="64">
        <f>[2]元データ貼付用先!I43</f>
        <v>-26</v>
      </c>
    </row>
    <row r="8" spans="1:10" ht="21" customHeight="1">
      <c r="A8" s="58" t="s">
        <v>42</v>
      </c>
      <c r="B8" s="60">
        <f>[2]元データ貼付用先!E9</f>
        <v>120986</v>
      </c>
      <c r="C8" s="60">
        <f>[2]元データ貼付用先!F9</f>
        <v>288891</v>
      </c>
      <c r="D8" s="61" t="str">
        <f>IF(E8&lt;0,"△","")</f>
        <v/>
      </c>
      <c r="E8" s="65">
        <f>[2]元データ貼付用先!I9</f>
        <v>13</v>
      </c>
      <c r="F8" s="63" t="s">
        <v>43</v>
      </c>
      <c r="G8" s="60">
        <f>[2]元データ貼付用先!E44</f>
        <v>75786</v>
      </c>
      <c r="H8" s="60">
        <f>[2]元データ貼付用先!F44</f>
        <v>172700</v>
      </c>
      <c r="I8" s="61" t="str">
        <f t="shared" si="0"/>
        <v/>
      </c>
      <c r="J8" s="64">
        <f>[2]元データ貼付用先!I44</f>
        <v>40</v>
      </c>
    </row>
    <row r="9" spans="1:10" ht="21" customHeight="1">
      <c r="A9" s="58" t="s">
        <v>44</v>
      </c>
      <c r="B9" s="60">
        <f>[2]元データ貼付用先!E11</f>
        <v>1753987</v>
      </c>
      <c r="C9" s="60">
        <f>[2]元データ貼付用先!F11</f>
        <v>3776730</v>
      </c>
      <c r="D9" s="61" t="str">
        <f>IF(E9&lt;0,"△","")</f>
        <v>△</v>
      </c>
      <c r="E9" s="62">
        <f>[2]元データ貼付用先!I11</f>
        <v>-168</v>
      </c>
      <c r="F9" s="63" t="s">
        <v>45</v>
      </c>
      <c r="G9" s="66">
        <f>[2]元データ貼付用先!E45</f>
        <v>193855</v>
      </c>
      <c r="H9" s="66">
        <f>[2]元データ貼付用先!F45</f>
        <v>437737</v>
      </c>
      <c r="I9" s="61" t="str">
        <f t="shared" si="0"/>
        <v/>
      </c>
      <c r="J9" s="64">
        <f>[2]元データ貼付用先!I45</f>
        <v>430</v>
      </c>
    </row>
    <row r="10" spans="1:10" ht="21" customHeight="1">
      <c r="A10" s="58" t="s">
        <v>46</v>
      </c>
      <c r="B10" s="60">
        <f>[2]元データ貼付用先!E12</f>
        <v>145547</v>
      </c>
      <c r="C10" s="60">
        <f>[2]元データ貼付用先!F12</f>
        <v>297230</v>
      </c>
      <c r="D10" s="61" t="str">
        <f t="shared" ref="D10:D39" si="1">IF(E10&lt;0,"△","")</f>
        <v>△</v>
      </c>
      <c r="E10" s="62">
        <f>[2]元データ貼付用先!I12</f>
        <v>-13</v>
      </c>
      <c r="F10" s="63" t="s">
        <v>47</v>
      </c>
      <c r="G10" s="66">
        <f>[2]元データ貼付用先!E46</f>
        <v>81947</v>
      </c>
      <c r="H10" s="66">
        <f>[2]元データ貼付用先!F46</f>
        <v>188677</v>
      </c>
      <c r="I10" s="61" t="str">
        <f t="shared" si="0"/>
        <v>△</v>
      </c>
      <c r="J10" s="64">
        <f>[2]元データ貼付用先!I46</f>
        <v>-88</v>
      </c>
    </row>
    <row r="11" spans="1:10" ht="21" customHeight="1">
      <c r="A11" s="67" t="s">
        <v>48</v>
      </c>
      <c r="B11" s="60">
        <f>[2]元データ貼付用先!E13</f>
        <v>129184</v>
      </c>
      <c r="C11" s="60">
        <f>[2]元データ貼付用先!F13</f>
        <v>247244</v>
      </c>
      <c r="D11" s="61" t="str">
        <f t="shared" si="1"/>
        <v/>
      </c>
      <c r="E11" s="62">
        <f>[2]元データ貼付用先!I13</f>
        <v>20</v>
      </c>
      <c r="F11" s="63" t="s">
        <v>49</v>
      </c>
      <c r="G11" s="66">
        <f>[2]元データ貼付用先!E47</f>
        <v>102708</v>
      </c>
      <c r="H11" s="66">
        <f>[2]元データ貼付用先!F47</f>
        <v>242427</v>
      </c>
      <c r="I11" s="61" t="str">
        <f t="shared" si="0"/>
        <v/>
      </c>
      <c r="J11" s="64">
        <f>[2]元データ貼付用先!I47</f>
        <v>33</v>
      </c>
    </row>
    <row r="12" spans="1:10" ht="21" customHeight="1">
      <c r="A12" s="58" t="s">
        <v>50</v>
      </c>
      <c r="B12" s="60">
        <f>[2]元データ貼付用先!E14</f>
        <v>57003</v>
      </c>
      <c r="C12" s="60">
        <f>[2]元データ貼付用先!F14</f>
        <v>104834</v>
      </c>
      <c r="D12" s="61" t="str">
        <f t="shared" si="1"/>
        <v/>
      </c>
      <c r="E12" s="62">
        <f>[2]元データ貼付用先!I14</f>
        <v>17</v>
      </c>
      <c r="F12" s="63" t="s">
        <v>51</v>
      </c>
      <c r="G12" s="66">
        <f>[2]元データ貼付用先!E48</f>
        <v>24896</v>
      </c>
      <c r="H12" s="66">
        <f>[2]元データ貼付用先!F48</f>
        <v>57056</v>
      </c>
      <c r="I12" s="61" t="str">
        <f t="shared" si="0"/>
        <v/>
      </c>
      <c r="J12" s="64">
        <f>[2]元データ貼付用先!I48</f>
        <v>13</v>
      </c>
    </row>
    <row r="13" spans="1:10" ht="21" customHeight="1">
      <c r="A13" s="58" t="s">
        <v>52</v>
      </c>
      <c r="B13" s="60">
        <f>[2]元データ貼付用先!E15</f>
        <v>85149</v>
      </c>
      <c r="C13" s="60">
        <f>[2]元データ貼付用先!F15</f>
        <v>151370</v>
      </c>
      <c r="D13" s="61" t="str">
        <f t="shared" si="1"/>
        <v/>
      </c>
      <c r="E13" s="62">
        <f>[2]元データ貼付用先!I15</f>
        <v>95</v>
      </c>
      <c r="F13" s="63" t="s">
        <v>53</v>
      </c>
      <c r="G13" s="66">
        <f>[2]元データ貼付用先!E49</f>
        <v>17222</v>
      </c>
      <c r="H13" s="66">
        <f>[2]元データ貼付用先!F49</f>
        <v>42013</v>
      </c>
      <c r="I13" s="61" t="str">
        <f t="shared" si="0"/>
        <v>△</v>
      </c>
      <c r="J13" s="64">
        <f>[2]元データ貼付用先!I49</f>
        <v>-17</v>
      </c>
    </row>
    <row r="14" spans="1:10" ht="21" customHeight="1">
      <c r="A14" s="58" t="s">
        <v>54</v>
      </c>
      <c r="B14" s="60">
        <f>[2]元データ貼付用先!E16</f>
        <v>103749</v>
      </c>
      <c r="C14" s="60">
        <f>[2]元データ貼付用先!F16</f>
        <v>198039</v>
      </c>
      <c r="D14" s="61" t="str">
        <f t="shared" si="1"/>
        <v>△</v>
      </c>
      <c r="E14" s="62">
        <f>[2]元データ貼付用先!I16</f>
        <v>-24</v>
      </c>
      <c r="F14" s="63" t="s">
        <v>55</v>
      </c>
      <c r="G14" s="66">
        <f>[2]元データ貼付用先!E50</f>
        <v>70511</v>
      </c>
      <c r="H14" s="66">
        <f>[2]元データ貼付用先!F50</f>
        <v>162442</v>
      </c>
      <c r="I14" s="61" t="str">
        <f t="shared" si="0"/>
        <v>△</v>
      </c>
      <c r="J14" s="64">
        <f>[2]元データ貼付用先!I50</f>
        <v>-30</v>
      </c>
    </row>
    <row r="15" spans="1:10" ht="21" customHeight="1">
      <c r="A15" s="58" t="s">
        <v>56</v>
      </c>
      <c r="B15" s="60">
        <f>[2]元データ貼付用先!E17</f>
        <v>95561</v>
      </c>
      <c r="C15" s="60">
        <f>[2]元データ貼付用先!F17</f>
        <v>215118</v>
      </c>
      <c r="D15" s="61" t="str">
        <f t="shared" si="1"/>
        <v>△</v>
      </c>
      <c r="E15" s="62">
        <f>[2]元データ貼付用先!I17</f>
        <v>-45</v>
      </c>
      <c r="F15" s="63" t="s">
        <v>57</v>
      </c>
      <c r="G15" s="66">
        <f>[2]元データ貼付用先!E51</f>
        <v>100399</v>
      </c>
      <c r="H15" s="66">
        <f>[2]元データ貼付用先!F51</f>
        <v>223663</v>
      </c>
      <c r="I15" s="61" t="str">
        <f t="shared" si="0"/>
        <v/>
      </c>
      <c r="J15" s="64">
        <f>[2]元データ貼付用先!I51</f>
        <v>5</v>
      </c>
    </row>
    <row r="16" spans="1:10" ht="21" customHeight="1">
      <c r="A16" s="58" t="s">
        <v>58</v>
      </c>
      <c r="B16" s="60">
        <f>[2]元データ貼付用先!E18</f>
        <v>99138</v>
      </c>
      <c r="C16" s="60">
        <f>[2]元データ貼付用先!F18</f>
        <v>207637</v>
      </c>
      <c r="D16" s="61" t="str">
        <f t="shared" si="1"/>
        <v>△</v>
      </c>
      <c r="E16" s="62">
        <f>[2]元データ貼付用先!I18</f>
        <v>-126</v>
      </c>
      <c r="F16" s="63" t="s">
        <v>59</v>
      </c>
      <c r="G16" s="66">
        <f>[2]元データ貼付用先!E52</f>
        <v>110764</v>
      </c>
      <c r="H16" s="66">
        <f>[2]元データ貼付用先!F52</f>
        <v>239499</v>
      </c>
      <c r="I16" s="61" t="str">
        <f t="shared" si="0"/>
        <v/>
      </c>
      <c r="J16" s="64">
        <f>[2]元データ貼付用先!I52</f>
        <v>227</v>
      </c>
    </row>
    <row r="17" spans="1:10" ht="21" customHeight="1">
      <c r="A17" s="58" t="s">
        <v>60</v>
      </c>
      <c r="B17" s="60">
        <f>[2]元データ貼付用先!E19</f>
        <v>106990</v>
      </c>
      <c r="C17" s="60">
        <f>[2]元データ貼付用先!F19</f>
        <v>244860</v>
      </c>
      <c r="D17" s="61" t="str">
        <f t="shared" si="1"/>
        <v>△</v>
      </c>
      <c r="E17" s="62">
        <f>[2]元データ貼付用先!I19</f>
        <v>-163</v>
      </c>
      <c r="F17" s="63" t="s">
        <v>61</v>
      </c>
      <c r="G17" s="66">
        <f>[2]元データ貼付用先!E53</f>
        <v>45343</v>
      </c>
      <c r="H17" s="66">
        <f>[2]元データ貼付用先!F53</f>
        <v>101646</v>
      </c>
      <c r="I17" s="61" t="str">
        <f t="shared" si="0"/>
        <v>△</v>
      </c>
      <c r="J17" s="64">
        <f>[2]元データ貼付用先!I53</f>
        <v>-36</v>
      </c>
    </row>
    <row r="18" spans="1:10" ht="21" customHeight="1">
      <c r="A18" s="58" t="s">
        <v>62</v>
      </c>
      <c r="B18" s="60">
        <f>[2]元データ貼付用先!E20</f>
        <v>78773</v>
      </c>
      <c r="C18" s="60">
        <f>[2]元データ貼付用先!F20</f>
        <v>166668</v>
      </c>
      <c r="D18" s="61" t="str">
        <f t="shared" si="1"/>
        <v>△</v>
      </c>
      <c r="E18" s="62">
        <f>[2]元データ貼付用先!I20</f>
        <v>-67</v>
      </c>
      <c r="F18" s="63" t="s">
        <v>63</v>
      </c>
      <c r="G18" s="66">
        <f>[2]元データ貼付用先!E54</f>
        <v>58427</v>
      </c>
      <c r="H18" s="66">
        <f>[2]元データ貼付用先!F54</f>
        <v>136627</v>
      </c>
      <c r="I18" s="61" t="str">
        <f t="shared" si="0"/>
        <v/>
      </c>
      <c r="J18" s="64">
        <f>[2]元データ貼付用先!I54</f>
        <v>72</v>
      </c>
    </row>
    <row r="19" spans="1:10" ht="21" customHeight="1">
      <c r="A19" s="58" t="s">
        <v>64</v>
      </c>
      <c r="B19" s="60">
        <f>[2]元データ貼付用先!E21</f>
        <v>89802</v>
      </c>
      <c r="C19" s="60">
        <f>[2]元データ貼付用先!F21</f>
        <v>198712</v>
      </c>
      <c r="D19" s="61" t="str">
        <f t="shared" si="1"/>
        <v>△</v>
      </c>
      <c r="E19" s="62">
        <f>[2]元データ貼付用先!I21</f>
        <v>-68</v>
      </c>
      <c r="F19" s="68" t="s">
        <v>65</v>
      </c>
      <c r="G19" s="69">
        <f>[2]元データ貼付用先!E55</f>
        <v>60315</v>
      </c>
      <c r="H19" s="69">
        <f>[2]元データ貼付用先!F55</f>
        <v>132382</v>
      </c>
      <c r="I19" s="70" t="str">
        <f t="shared" si="0"/>
        <v/>
      </c>
      <c r="J19" s="71">
        <f>[2]元データ貼付用先!I55</f>
        <v>52</v>
      </c>
    </row>
    <row r="20" spans="1:10" ht="21" customHeight="1">
      <c r="A20" s="58" t="s">
        <v>66</v>
      </c>
      <c r="B20" s="60">
        <f>[2]元データ貼付用先!E22</f>
        <v>175620</v>
      </c>
      <c r="C20" s="60">
        <f>[2]元データ貼付用先!F22</f>
        <v>358605</v>
      </c>
      <c r="D20" s="61" t="str">
        <f t="shared" si="1"/>
        <v/>
      </c>
      <c r="E20" s="62">
        <f>[2]元データ貼付用先!I22</f>
        <v>13</v>
      </c>
      <c r="F20" s="63" t="s">
        <v>67</v>
      </c>
      <c r="G20" s="66">
        <f>[2]元データ貼付用先!E56</f>
        <v>16279</v>
      </c>
      <c r="H20" s="66">
        <f>[2]元データ貼付用先!F56</f>
        <v>40758</v>
      </c>
      <c r="I20" s="61" t="str">
        <f t="shared" si="0"/>
        <v>△</v>
      </c>
      <c r="J20" s="64">
        <f>[2]元データ貼付用先!I56</f>
        <v>-37</v>
      </c>
    </row>
    <row r="21" spans="1:10" ht="21" customHeight="1">
      <c r="A21" s="58" t="s">
        <v>68</v>
      </c>
      <c r="B21" s="60">
        <f>[2]元データ貼付用先!E23</f>
        <v>79547</v>
      </c>
      <c r="C21" s="60">
        <f>[2]元データ貼付用先!F23</f>
        <v>183203</v>
      </c>
      <c r="D21" s="61" t="str">
        <f t="shared" si="1"/>
        <v/>
      </c>
      <c r="E21" s="62">
        <f>[2]元データ貼付用先!I23</f>
        <v>90</v>
      </c>
      <c r="F21" s="72" t="s">
        <v>69</v>
      </c>
      <c r="G21" s="66">
        <f>[2]元データ貼付用先!E57</f>
        <v>34858</v>
      </c>
      <c r="H21" s="66">
        <f>[2]元データ貼付用先!F57</f>
        <v>83825</v>
      </c>
      <c r="I21" s="61" t="str">
        <f t="shared" si="0"/>
        <v>△</v>
      </c>
      <c r="J21" s="64">
        <f>[2]元データ貼付用先!I57</f>
        <v>-61</v>
      </c>
    </row>
    <row r="22" spans="1:10" ht="21" customHeight="1">
      <c r="A22" s="58" t="s">
        <v>70</v>
      </c>
      <c r="B22" s="60">
        <f>[2]元データ貼付用先!E24</f>
        <v>133033</v>
      </c>
      <c r="C22" s="60">
        <f>[2]元データ貼付用先!F24</f>
        <v>310942</v>
      </c>
      <c r="D22" s="61" t="str">
        <f t="shared" si="1"/>
        <v/>
      </c>
      <c r="E22" s="62">
        <f>[2]元データ貼付用先!I24</f>
        <v>102</v>
      </c>
      <c r="F22" s="72" t="s">
        <v>71</v>
      </c>
      <c r="G22" s="66">
        <f>[2]元データ貼付用先!E58</f>
        <v>12974</v>
      </c>
      <c r="H22" s="66">
        <f>[2]元データ貼付用先!F58</f>
        <v>31718</v>
      </c>
      <c r="I22" s="61" t="str">
        <f t="shared" si="0"/>
        <v/>
      </c>
      <c r="J22" s="64">
        <f>[2]元データ貼付用先!I58</f>
        <v>32</v>
      </c>
    </row>
    <row r="23" spans="1:10" ht="21" customHeight="1">
      <c r="A23" s="58" t="s">
        <v>72</v>
      </c>
      <c r="B23" s="60">
        <f>[2]元データ貼付用先!E25</f>
        <v>84674</v>
      </c>
      <c r="C23" s="60">
        <f>[2]元データ貼付用先!F25</f>
        <v>213379</v>
      </c>
      <c r="D23" s="61" t="str">
        <f t="shared" si="1"/>
        <v/>
      </c>
      <c r="E23" s="62">
        <f>[2]元データ貼付用先!I25</f>
        <v>92</v>
      </c>
      <c r="F23" s="72" t="s">
        <v>73</v>
      </c>
      <c r="G23" s="66">
        <f>[2]元データ貼付用先!E59</f>
        <v>19920</v>
      </c>
      <c r="H23" s="66">
        <f>[2]元データ貼付用先!F59</f>
        <v>48429</v>
      </c>
      <c r="I23" s="61" t="str">
        <f t="shared" si="0"/>
        <v/>
      </c>
      <c r="J23" s="64">
        <f>[2]元データ貼付用先!I59</f>
        <v>35</v>
      </c>
    </row>
    <row r="24" spans="1:10" ht="21" customHeight="1">
      <c r="A24" s="58" t="s">
        <v>74</v>
      </c>
      <c r="B24" s="60">
        <f>[2]元データ貼付用先!E26</f>
        <v>122220</v>
      </c>
      <c r="C24" s="60">
        <f>[2]元データ貼付用先!F26</f>
        <v>283863</v>
      </c>
      <c r="D24" s="61" t="str">
        <f t="shared" si="1"/>
        <v>△</v>
      </c>
      <c r="E24" s="62">
        <f>[2]元データ貼付用先!I26</f>
        <v>-8</v>
      </c>
      <c r="F24" s="63" t="s">
        <v>75</v>
      </c>
      <c r="G24" s="66">
        <f>[2]元データ貼付用先!E60</f>
        <v>24292</v>
      </c>
      <c r="H24" s="66">
        <f>[2]元データ貼付用先!F60</f>
        <v>59229</v>
      </c>
      <c r="I24" s="61" t="str">
        <f t="shared" si="0"/>
        <v/>
      </c>
      <c r="J24" s="64">
        <f>[2]元データ貼付用先!I60</f>
        <v>38</v>
      </c>
    </row>
    <row r="25" spans="1:10" ht="21" customHeight="1">
      <c r="A25" s="58" t="s">
        <v>76</v>
      </c>
      <c r="B25" s="60">
        <f>[2]元データ貼付用先!E27</f>
        <v>52632</v>
      </c>
      <c r="C25" s="60">
        <f>[2]元データ貼付用先!F27</f>
        <v>120131</v>
      </c>
      <c r="D25" s="61" t="str">
        <f t="shared" si="1"/>
        <v>△</v>
      </c>
      <c r="E25" s="62">
        <f>[2]元データ貼付用先!I27</f>
        <v>-33</v>
      </c>
      <c r="F25" s="63" t="s">
        <v>77</v>
      </c>
      <c r="G25" s="66">
        <f>[2]元データ貼付用先!E61</f>
        <v>12735</v>
      </c>
      <c r="H25" s="66">
        <f>[2]元データ貼付用先!F61</f>
        <v>31680</v>
      </c>
      <c r="I25" s="61" t="str">
        <f t="shared" si="0"/>
        <v/>
      </c>
      <c r="J25" s="64">
        <f>[2]元データ貼付用先!I61</f>
        <v>27</v>
      </c>
    </row>
    <row r="26" spans="1:10" ht="21" customHeight="1">
      <c r="A26" s="58" t="s">
        <v>78</v>
      </c>
      <c r="B26" s="60">
        <f>[2]元データ貼付用先!E28</f>
        <v>62931</v>
      </c>
      <c r="C26" s="60">
        <f>[2]元データ貼付用先!F28</f>
        <v>152354</v>
      </c>
      <c r="D26" s="61" t="str">
        <f t="shared" si="1"/>
        <v/>
      </c>
      <c r="E26" s="62">
        <f>[2]元データ貼付用先!I28</f>
        <v>16</v>
      </c>
      <c r="F26" s="63" t="s">
        <v>79</v>
      </c>
      <c r="G26" s="66">
        <f>[2]元データ貼付用先!E62</f>
        <v>11557</v>
      </c>
      <c r="H26" s="66">
        <f>[2]元データ貼付用先!F62</f>
        <v>27549</v>
      </c>
      <c r="I26" s="61" t="str">
        <f t="shared" si="0"/>
        <v/>
      </c>
      <c r="J26" s="64">
        <f>[2]元データ貼付用先!I62</f>
        <v>11</v>
      </c>
    </row>
    <row r="27" spans="1:10" ht="21" customHeight="1">
      <c r="A27" s="58" t="s">
        <v>80</v>
      </c>
      <c r="B27" s="60">
        <f>[2]元データ貼付用先!E29</f>
        <v>52434</v>
      </c>
      <c r="C27" s="60">
        <f>[2]元データ貼付用先!F29</f>
        <v>122541</v>
      </c>
      <c r="D27" s="61" t="str">
        <f t="shared" si="1"/>
        <v>△</v>
      </c>
      <c r="E27" s="62">
        <f>[2]元データ貼付用先!I29</f>
        <v>-66</v>
      </c>
      <c r="F27" s="63" t="s">
        <v>81</v>
      </c>
      <c r="G27" s="66">
        <f>[2]元データ貼付用先!E63</f>
        <v>25614</v>
      </c>
      <c r="H27" s="66">
        <f>[2]元データ貼付用先!F63</f>
        <v>65336</v>
      </c>
      <c r="I27" s="61" t="str">
        <f t="shared" si="0"/>
        <v>△</v>
      </c>
      <c r="J27" s="64">
        <f>[2]元データ貼付用先!I63</f>
        <v>-6</v>
      </c>
    </row>
    <row r="28" spans="1:10" ht="21" customHeight="1">
      <c r="A28" s="58" t="s">
        <v>82</v>
      </c>
      <c r="B28" s="60">
        <f>[2]元データ貼付用先!E30</f>
        <v>747569</v>
      </c>
      <c r="C28" s="60">
        <f>[2]元データ貼付用先!F30</f>
        <v>1538018</v>
      </c>
      <c r="D28" s="61" t="str">
        <f t="shared" si="1"/>
        <v/>
      </c>
      <c r="E28" s="62">
        <f>[2]元データ貼付用先!I30</f>
        <v>236</v>
      </c>
      <c r="F28" s="63" t="s">
        <v>83</v>
      </c>
      <c r="G28" s="66">
        <f>[2]元データ貼付用先!E64</f>
        <v>3429</v>
      </c>
      <c r="H28" s="66">
        <f>[2]元データ貼付用先!F64</f>
        <v>9276</v>
      </c>
      <c r="I28" s="61" t="str">
        <f t="shared" si="0"/>
        <v>△</v>
      </c>
      <c r="J28" s="64">
        <f>[2]元データ貼付用先!I64</f>
        <v>-21</v>
      </c>
    </row>
    <row r="29" spans="1:10" ht="21" customHeight="1">
      <c r="A29" s="58" t="s">
        <v>84</v>
      </c>
      <c r="B29" s="60">
        <f>[2]元データ貼付用先!E31</f>
        <v>123408</v>
      </c>
      <c r="C29" s="60">
        <f>[2]元データ貼付用先!F31</f>
        <v>232587</v>
      </c>
      <c r="D29" s="61" t="str">
        <f t="shared" si="1"/>
        <v>△</v>
      </c>
      <c r="E29" s="62">
        <f>[2]元データ貼付用先!I31</f>
        <v>-172</v>
      </c>
      <c r="F29" s="63" t="s">
        <v>85</v>
      </c>
      <c r="G29" s="66">
        <f>[2]元データ貼付用先!E65</f>
        <v>6721</v>
      </c>
      <c r="H29" s="66">
        <f>[2]元データ貼付用先!F65</f>
        <v>17148</v>
      </c>
      <c r="I29" s="61" t="str">
        <f t="shared" si="0"/>
        <v/>
      </c>
      <c r="J29" s="64">
        <f>[2]元データ貼付用先!I65</f>
        <v>6</v>
      </c>
    </row>
    <row r="30" spans="1:10" ht="21" customHeight="1">
      <c r="A30" s="58" t="s">
        <v>86</v>
      </c>
      <c r="B30" s="60">
        <f>[2]元データ貼付用先!E32</f>
        <v>80103</v>
      </c>
      <c r="C30" s="60">
        <f>[2]元データ貼付用先!F32</f>
        <v>171116</v>
      </c>
      <c r="D30" s="61" t="str">
        <f t="shared" si="1"/>
        <v/>
      </c>
      <c r="E30" s="62">
        <f>[2]元データ貼付用先!I32</f>
        <v>127</v>
      </c>
      <c r="F30" s="63" t="s">
        <v>87</v>
      </c>
      <c r="G30" s="66">
        <f>[2]元データ貼付用先!E66</f>
        <v>4563</v>
      </c>
      <c r="H30" s="66">
        <f>[2]元データ貼付用先!F66</f>
        <v>10790</v>
      </c>
      <c r="I30" s="61" t="str">
        <f t="shared" si="0"/>
        <v>△</v>
      </c>
      <c r="J30" s="64">
        <f>[2]元データ貼付用先!I66</f>
        <v>-28</v>
      </c>
    </row>
    <row r="31" spans="1:10" ht="21" customHeight="1">
      <c r="A31" s="58" t="s">
        <v>88</v>
      </c>
      <c r="B31" s="60">
        <f>[2]元データ貼付用先!E33</f>
        <v>134702</v>
      </c>
      <c r="C31" s="60">
        <f>[2]元データ貼付用先!F33</f>
        <v>263757</v>
      </c>
      <c r="D31" s="61" t="str">
        <f t="shared" si="1"/>
        <v/>
      </c>
      <c r="E31" s="62">
        <f>[2]元データ貼付用先!I33</f>
        <v>81</v>
      </c>
      <c r="F31" s="63" t="s">
        <v>89</v>
      </c>
      <c r="G31" s="66">
        <f>[2]元データ貼付用先!E67</f>
        <v>3942</v>
      </c>
      <c r="H31" s="66">
        <f>[2]元データ貼付用先!F67</f>
        <v>9750</v>
      </c>
      <c r="I31" s="61" t="str">
        <f t="shared" si="0"/>
        <v/>
      </c>
      <c r="J31" s="64">
        <f>[2]元データ貼付用先!I67</f>
        <v>3</v>
      </c>
    </row>
    <row r="32" spans="1:10" ht="21" customHeight="1">
      <c r="A32" s="58" t="s">
        <v>90</v>
      </c>
      <c r="B32" s="60">
        <f>[2]元データ貼付用先!E34</f>
        <v>113857</v>
      </c>
      <c r="C32" s="60">
        <f>[2]元データ貼付用先!F34</f>
        <v>234382</v>
      </c>
      <c r="D32" s="61" t="str">
        <f t="shared" si="1"/>
        <v/>
      </c>
      <c r="E32" s="62">
        <f>[2]元データ貼付用先!I34</f>
        <v>163</v>
      </c>
      <c r="F32" s="63" t="s">
        <v>91</v>
      </c>
      <c r="G32" s="66">
        <f>[2]元データ貼付用先!E68</f>
        <v>6959</v>
      </c>
      <c r="H32" s="66">
        <f>[2]元データ貼付用先!F68</f>
        <v>18372</v>
      </c>
      <c r="I32" s="61" t="str">
        <f t="shared" si="0"/>
        <v/>
      </c>
      <c r="J32" s="64">
        <f>[2]元データ貼付用先!I68</f>
        <v>34</v>
      </c>
    </row>
    <row r="33" spans="1:10" ht="21" customHeight="1">
      <c r="A33" s="58" t="s">
        <v>92</v>
      </c>
      <c r="B33" s="60">
        <f>[2]元データ貼付用先!E35</f>
        <v>102343</v>
      </c>
      <c r="C33" s="60">
        <f>[2]元データ貼付用先!F35</f>
        <v>233739</v>
      </c>
      <c r="D33" s="61" t="str">
        <f t="shared" si="1"/>
        <v>△</v>
      </c>
      <c r="E33" s="62">
        <f>[2]元データ貼付用先!I35</f>
        <v>-36</v>
      </c>
      <c r="F33" s="63" t="s">
        <v>93</v>
      </c>
      <c r="G33" s="66">
        <f>[2]元データ貼付用先!E69</f>
        <v>19977</v>
      </c>
      <c r="H33" s="66">
        <f>[2]元データ貼付用先!F69</f>
        <v>41319</v>
      </c>
      <c r="I33" s="61" t="str">
        <f t="shared" si="0"/>
        <v>△</v>
      </c>
      <c r="J33" s="64">
        <f>[2]元データ貼付用先!I69</f>
        <v>-32</v>
      </c>
    </row>
    <row r="34" spans="1:10" ht="21" customHeight="1">
      <c r="A34" s="58" t="s">
        <v>94</v>
      </c>
      <c r="B34" s="60">
        <f>[2]元データ貼付用先!E36</f>
        <v>113600</v>
      </c>
      <c r="C34" s="60">
        <f>[2]元データ貼付用先!F36</f>
        <v>221643</v>
      </c>
      <c r="D34" s="61" t="str">
        <f t="shared" si="1"/>
        <v>△</v>
      </c>
      <c r="E34" s="62">
        <f>[2]元データ貼付用先!I36</f>
        <v>-40</v>
      </c>
      <c r="F34" s="63" t="s">
        <v>95</v>
      </c>
      <c r="G34" s="66">
        <f>[2]元データ貼付用先!E70</f>
        <v>6317</v>
      </c>
      <c r="H34" s="66">
        <f>[2]元データ貼付用先!F70</f>
        <v>11243</v>
      </c>
      <c r="I34" s="61" t="str">
        <f t="shared" si="0"/>
        <v>△</v>
      </c>
      <c r="J34" s="64">
        <f>[2]元データ貼付用先!I70</f>
        <v>-15</v>
      </c>
    </row>
    <row r="35" spans="1:10" ht="21" customHeight="1">
      <c r="A35" s="58" t="s">
        <v>96</v>
      </c>
      <c r="B35" s="60">
        <f>[2]元データ貼付用先!E37</f>
        <v>79556</v>
      </c>
      <c r="C35" s="60">
        <f>[2]元データ貼付用先!F37</f>
        <v>180794</v>
      </c>
      <c r="D35" s="61" t="str">
        <f t="shared" si="1"/>
        <v/>
      </c>
      <c r="E35" s="62">
        <f>[2]元データ貼付用先!I37</f>
        <v>113</v>
      </c>
      <c r="F35" s="63" t="s">
        <v>97</v>
      </c>
      <c r="G35" s="66">
        <f>[2]元データ貼付用先!E71</f>
        <v>2954</v>
      </c>
      <c r="H35" s="66">
        <f>[2]元データ貼付用先!F71</f>
        <v>6695</v>
      </c>
      <c r="I35" s="61" t="str">
        <f t="shared" si="0"/>
        <v>△</v>
      </c>
      <c r="J35" s="64">
        <f>[2]元データ貼付用先!I71</f>
        <v>-7</v>
      </c>
    </row>
    <row r="36" spans="1:10" ht="21" customHeight="1">
      <c r="A36" s="63" t="s">
        <v>98</v>
      </c>
      <c r="B36" s="60">
        <f>[2]元データ貼付用先!E38</f>
        <v>333216</v>
      </c>
      <c r="C36" s="60">
        <f>[2]元データ貼付用先!F38</f>
        <v>725447</v>
      </c>
      <c r="D36" s="61" t="str">
        <f t="shared" si="1"/>
        <v/>
      </c>
      <c r="E36" s="62">
        <f>[2]元データ貼付用先!I38</f>
        <v>128</v>
      </c>
      <c r="F36" s="63" t="s">
        <v>99</v>
      </c>
      <c r="G36" s="66">
        <f>[2]元データ貼付用先!E72</f>
        <v>10706</v>
      </c>
      <c r="H36" s="66">
        <f>[2]元データ貼付用先!F72</f>
        <v>23381</v>
      </c>
      <c r="I36" s="61" t="str">
        <f t="shared" si="0"/>
        <v>△</v>
      </c>
      <c r="J36" s="64">
        <f>[2]元データ貼付用先!I72</f>
        <v>-10</v>
      </c>
    </row>
    <row r="37" spans="1:10" ht="21" customHeight="1">
      <c r="A37" s="58" t="s">
        <v>100</v>
      </c>
      <c r="B37" s="60">
        <f>[2]元データ貼付用先!E39</f>
        <v>75086</v>
      </c>
      <c r="C37" s="60">
        <f>[2]元データ貼付用先!F39</f>
        <v>170090</v>
      </c>
      <c r="D37" s="61" t="str">
        <f t="shared" si="1"/>
        <v>△</v>
      </c>
      <c r="E37" s="62">
        <f>[2]元データ貼付用先!I39</f>
        <v>-6</v>
      </c>
      <c r="F37" s="63" t="s">
        <v>101</v>
      </c>
      <c r="G37" s="66">
        <f>[2]元データ貼付用先!E73</f>
        <v>18209</v>
      </c>
      <c r="H37" s="66">
        <f>[2]元データ貼付用先!F73</f>
        <v>42860</v>
      </c>
      <c r="I37" s="61" t="str">
        <f t="shared" si="0"/>
        <v>△</v>
      </c>
      <c r="J37" s="64">
        <f>[2]元データ貼付用先!I73</f>
        <v>-54</v>
      </c>
    </row>
    <row r="38" spans="1:10" ht="21" customHeight="1">
      <c r="A38" s="58" t="s">
        <v>102</v>
      </c>
      <c r="B38" s="60">
        <f>[2]元データ貼付用先!E40</f>
        <v>125074</v>
      </c>
      <c r="C38" s="60">
        <f>[2]元データ貼付用先!F40</f>
        <v>273997</v>
      </c>
      <c r="D38" s="61" t="str">
        <f t="shared" si="1"/>
        <v/>
      </c>
      <c r="E38" s="62">
        <f>[2]元データ貼付用先!I40</f>
        <v>73</v>
      </c>
      <c r="F38" s="63" t="s">
        <v>103</v>
      </c>
      <c r="G38" s="66">
        <f>[2]元データ貼付用先!E74</f>
        <v>17080</v>
      </c>
      <c r="H38" s="66">
        <f>[2]元データ貼付用先!F74</f>
        <v>39824</v>
      </c>
      <c r="I38" s="61" t="str">
        <f t="shared" si="0"/>
        <v>△</v>
      </c>
      <c r="J38" s="64">
        <f>[2]元データ貼付用先!I74</f>
        <v>-48</v>
      </c>
    </row>
    <row r="39" spans="1:10" ht="21" customHeight="1" thickBot="1">
      <c r="A39" s="73" t="s">
        <v>104</v>
      </c>
      <c r="B39" s="74">
        <f>[2]元データ貼付用先!E41</f>
        <v>133056</v>
      </c>
      <c r="C39" s="74">
        <f>[2]元データ貼付用先!F41</f>
        <v>281360</v>
      </c>
      <c r="D39" s="75" t="str">
        <f t="shared" si="1"/>
        <v/>
      </c>
      <c r="E39" s="76">
        <f>[2]元データ貼付用先!I41</f>
        <v>61</v>
      </c>
      <c r="F39" s="77" t="s">
        <v>105</v>
      </c>
      <c r="G39" s="78">
        <f>[2]元データ貼付用先!E75</f>
        <v>1129</v>
      </c>
      <c r="H39" s="78">
        <f>[2]元データ貼付用先!F75</f>
        <v>3036</v>
      </c>
      <c r="I39" s="75" t="str">
        <f t="shared" si="0"/>
        <v>△</v>
      </c>
      <c r="J39" s="79">
        <f>[2]元データ貼付用先!I75</f>
        <v>-6</v>
      </c>
    </row>
    <row r="40" spans="1:10">
      <c r="D40" s="80"/>
      <c r="G40" s="65"/>
      <c r="H40" s="65"/>
      <c r="I40" s="61"/>
      <c r="J40" s="80" t="s">
        <v>124</v>
      </c>
    </row>
  </sheetData>
  <mergeCells count="10">
    <mergeCell ref="I5:J5"/>
    <mergeCell ref="A4:A5"/>
    <mergeCell ref="B4:B5"/>
    <mergeCell ref="C4:C5"/>
    <mergeCell ref="D4:E4"/>
    <mergeCell ref="F4:F5"/>
    <mergeCell ref="G4:G5"/>
    <mergeCell ref="H4:H5"/>
    <mergeCell ref="I4:J4"/>
    <mergeCell ref="D5:E5"/>
  </mergeCells>
  <phoneticPr fontId="13"/>
  <printOptions horizontalCentered="1"/>
  <pageMargins left="0.59055118110236227" right="0.59055118110236227" top="0.59055118110236227"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2022-03-01T08:15:11Z</cp:lastPrinted>
  <dcterms:created xsi:type="dcterms:W3CDTF">2003-06-09T01:39:57Z</dcterms:created>
  <dcterms:modified xsi:type="dcterms:W3CDTF">2022-03-01T08:15:16Z</dcterms:modified>
</cp:coreProperties>
</file>