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15050000情報システム課\02規定文書常用以外\2022\10人口統計\03座間市の人口\公表用\R4.4.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externalReferences>
    <externalReference r:id="rId4"/>
    <externalReference r:id="rId5"/>
    <externalReference r:id="rId6"/>
  </externalReference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calcChain.xml><?xml version="1.0" encoding="utf-8"?>
<calcChain xmlns="http://schemas.openxmlformats.org/spreadsheetml/2006/main">
  <c r="E85" i="20" l="1"/>
  <c r="D85" i="20"/>
  <c r="C85" i="20"/>
  <c r="E83" i="20"/>
  <c r="D83" i="20"/>
  <c r="C83" i="20"/>
  <c r="B83" i="20" s="1"/>
  <c r="G83" i="20" s="1"/>
  <c r="F83" i="20" s="1"/>
  <c r="E82" i="20"/>
  <c r="E84" i="20" s="1"/>
  <c r="D82" i="20"/>
  <c r="C82" i="20"/>
  <c r="E80" i="20"/>
  <c r="D80" i="20"/>
  <c r="C80" i="20"/>
  <c r="E79" i="20"/>
  <c r="D79" i="20"/>
  <c r="C79" i="20"/>
  <c r="E78" i="20"/>
  <c r="D78" i="20"/>
  <c r="C78" i="20"/>
  <c r="E77" i="20"/>
  <c r="D77" i="20"/>
  <c r="C77" i="20"/>
  <c r="E76" i="20"/>
  <c r="D76" i="20"/>
  <c r="C76" i="20"/>
  <c r="E75" i="20"/>
  <c r="D75" i="20"/>
  <c r="C75" i="20"/>
  <c r="E73" i="20"/>
  <c r="D73" i="20"/>
  <c r="C73" i="20"/>
  <c r="E72" i="20"/>
  <c r="D72" i="20"/>
  <c r="C72" i="20"/>
  <c r="E71" i="20"/>
  <c r="D71" i="20"/>
  <c r="C71" i="20"/>
  <c r="E70" i="20"/>
  <c r="D70" i="20"/>
  <c r="C70" i="20"/>
  <c r="E69" i="20"/>
  <c r="D69" i="20"/>
  <c r="C69" i="20"/>
  <c r="E68" i="20"/>
  <c r="D68" i="20"/>
  <c r="C68" i="20"/>
  <c r="E66" i="20"/>
  <c r="D66" i="20"/>
  <c r="C66" i="20"/>
  <c r="E65" i="20"/>
  <c r="D65" i="20"/>
  <c r="C65" i="20"/>
  <c r="E64" i="20"/>
  <c r="D64" i="20"/>
  <c r="C64" i="20"/>
  <c r="E62" i="20"/>
  <c r="D62" i="20"/>
  <c r="C62" i="20"/>
  <c r="E61" i="20"/>
  <c r="D61" i="20"/>
  <c r="C61" i="20"/>
  <c r="E60" i="20"/>
  <c r="D60" i="20"/>
  <c r="C60" i="20"/>
  <c r="E59" i="20"/>
  <c r="D59" i="20"/>
  <c r="C59" i="20"/>
  <c r="E58" i="20"/>
  <c r="D58" i="20"/>
  <c r="C58" i="20"/>
  <c r="E56" i="20"/>
  <c r="D56" i="20"/>
  <c r="C56" i="20"/>
  <c r="E55" i="20"/>
  <c r="D55" i="20"/>
  <c r="C55" i="20"/>
  <c r="E54" i="20"/>
  <c r="D54" i="20"/>
  <c r="C54" i="20"/>
  <c r="E53" i="20"/>
  <c r="D53" i="20"/>
  <c r="C53" i="20"/>
  <c r="E52" i="20"/>
  <c r="D52" i="20"/>
  <c r="C52" i="20"/>
  <c r="B52" i="20" s="1"/>
  <c r="E50" i="20"/>
  <c r="D50" i="20"/>
  <c r="C50" i="20"/>
  <c r="E49" i="20"/>
  <c r="D49" i="20"/>
  <c r="C49" i="20"/>
  <c r="E48" i="20"/>
  <c r="D48" i="20"/>
  <c r="C48" i="20"/>
  <c r="E47" i="20"/>
  <c r="D47" i="20"/>
  <c r="C47" i="20"/>
  <c r="E46" i="20"/>
  <c r="D46" i="20"/>
  <c r="C46" i="20"/>
  <c r="E44" i="20"/>
  <c r="D44" i="20"/>
  <c r="C44" i="20"/>
  <c r="E43" i="20"/>
  <c r="D43" i="20"/>
  <c r="C43" i="20"/>
  <c r="E42" i="20"/>
  <c r="D42" i="20"/>
  <c r="C42" i="20"/>
  <c r="E41" i="20"/>
  <c r="D41" i="20"/>
  <c r="C41" i="20"/>
  <c r="E38" i="20"/>
  <c r="D38" i="20"/>
  <c r="C38" i="20"/>
  <c r="E37" i="20"/>
  <c r="D37" i="20"/>
  <c r="C37" i="20"/>
  <c r="E36" i="20"/>
  <c r="D36" i="20"/>
  <c r="C36" i="20"/>
  <c r="E35" i="20"/>
  <c r="D35" i="20"/>
  <c r="C35" i="20"/>
  <c r="E33" i="20"/>
  <c r="D33" i="20"/>
  <c r="C33" i="20"/>
  <c r="E32" i="20"/>
  <c r="D32" i="20"/>
  <c r="C32" i="20"/>
  <c r="E30" i="20"/>
  <c r="D30" i="20"/>
  <c r="C30" i="20"/>
  <c r="E29" i="20"/>
  <c r="E31" i="20" s="1"/>
  <c r="D29" i="20"/>
  <c r="C29" i="20"/>
  <c r="C31" i="20" s="1"/>
  <c r="E27" i="20"/>
  <c r="D27" i="20"/>
  <c r="C27" i="20"/>
  <c r="E26" i="20"/>
  <c r="D26" i="20"/>
  <c r="C26" i="20"/>
  <c r="E25" i="20"/>
  <c r="D25" i="20"/>
  <c r="C25" i="20"/>
  <c r="E23" i="20"/>
  <c r="D23" i="20"/>
  <c r="C23" i="20"/>
  <c r="E22" i="20"/>
  <c r="D22" i="20"/>
  <c r="C22" i="20"/>
  <c r="E21" i="20"/>
  <c r="D21" i="20"/>
  <c r="C21" i="20"/>
  <c r="E20" i="20"/>
  <c r="D20" i="20"/>
  <c r="C20" i="20"/>
  <c r="E19" i="20"/>
  <c r="D19" i="20"/>
  <c r="C19" i="20"/>
  <c r="E18" i="20"/>
  <c r="D18" i="20"/>
  <c r="C18" i="20"/>
  <c r="E16" i="20"/>
  <c r="D16" i="20"/>
  <c r="C16" i="20"/>
  <c r="E15" i="20"/>
  <c r="D15" i="20"/>
  <c r="C15" i="20"/>
  <c r="E14" i="20"/>
  <c r="D14" i="20"/>
  <c r="C14" i="20"/>
  <c r="E13" i="20"/>
  <c r="D13" i="20"/>
  <c r="C13" i="20"/>
  <c r="E12" i="20"/>
  <c r="D12" i="20"/>
  <c r="C12" i="20"/>
  <c r="E10" i="20"/>
  <c r="D10" i="20"/>
  <c r="C10" i="20"/>
  <c r="E9" i="20"/>
  <c r="D9" i="20"/>
  <c r="C9" i="20"/>
  <c r="B9" i="20" s="1"/>
  <c r="G9" i="20" s="1"/>
  <c r="F9" i="20" s="1"/>
  <c r="E8" i="20"/>
  <c r="D8" i="20"/>
  <c r="C8" i="20"/>
  <c r="E7" i="20"/>
  <c r="D7" i="20"/>
  <c r="C7" i="20"/>
  <c r="E6" i="20"/>
  <c r="D6" i="20"/>
  <c r="C6" i="20"/>
  <c r="E5" i="20"/>
  <c r="D5" i="20"/>
  <c r="C5" i="20"/>
  <c r="E4" i="20"/>
  <c r="D4" i="20"/>
  <c r="C4" i="20"/>
  <c r="B19" i="20" l="1"/>
  <c r="G19" i="20" s="1"/>
  <c r="F19" i="20" s="1"/>
  <c r="B15" i="20"/>
  <c r="G15" i="20" s="1"/>
  <c r="F15" i="20" s="1"/>
  <c r="D34" i="20"/>
  <c r="B27" i="20"/>
  <c r="G27" i="20" s="1"/>
  <c r="F27" i="20" s="1"/>
  <c r="B6" i="20"/>
  <c r="G6" i="20" s="1"/>
  <c r="F6" i="20" s="1"/>
  <c r="B21" i="20"/>
  <c r="G21" i="20" s="1"/>
  <c r="F21" i="20" s="1"/>
  <c r="B69" i="20"/>
  <c r="G69" i="20" s="1"/>
  <c r="F69" i="20" s="1"/>
  <c r="B78" i="20"/>
  <c r="G78" i="20" s="1"/>
  <c r="F78" i="20" s="1"/>
  <c r="B56" i="20"/>
  <c r="G56" i="20" s="1"/>
  <c r="F56" i="20" s="1"/>
  <c r="D28" i="20"/>
  <c r="C39" i="20"/>
  <c r="B46" i="20"/>
  <c r="B61" i="20"/>
  <c r="G61" i="20" s="1"/>
  <c r="F61" i="20" s="1"/>
  <c r="B71" i="20"/>
  <c r="G71" i="20" s="1"/>
  <c r="F71" i="20" s="1"/>
  <c r="B80" i="20"/>
  <c r="G80" i="20" s="1"/>
  <c r="F80" i="20" s="1"/>
  <c r="B10" i="20"/>
  <c r="G10" i="20" s="1"/>
  <c r="F10" i="20" s="1"/>
  <c r="B16" i="20"/>
  <c r="G16" i="20" s="1"/>
  <c r="F16" i="20" s="1"/>
  <c r="C28" i="20"/>
  <c r="B62" i="20"/>
  <c r="G62" i="20" s="1"/>
  <c r="F62" i="20" s="1"/>
  <c r="B33" i="20"/>
  <c r="G33" i="20" s="1"/>
  <c r="F33" i="20" s="1"/>
  <c r="B60" i="20"/>
  <c r="G60" i="20" s="1"/>
  <c r="F60" i="20" s="1"/>
  <c r="B30" i="20"/>
  <c r="G30" i="20" s="1"/>
  <c r="F30" i="20" s="1"/>
  <c r="B48" i="20"/>
  <c r="G48" i="20" s="1"/>
  <c r="F48" i="20" s="1"/>
  <c r="C67" i="20"/>
  <c r="B49" i="20"/>
  <c r="G49" i="20" s="1"/>
  <c r="F49" i="20" s="1"/>
  <c r="B55" i="20"/>
  <c r="G55" i="20" s="1"/>
  <c r="F55" i="20" s="1"/>
  <c r="B7" i="20"/>
  <c r="G7" i="20" s="1"/>
  <c r="F7" i="20" s="1"/>
  <c r="B35" i="20"/>
  <c r="G35" i="20" s="1"/>
  <c r="B42" i="20"/>
  <c r="G42" i="20" s="1"/>
  <c r="F42" i="20" s="1"/>
  <c r="B54" i="20"/>
  <c r="G54" i="20" s="1"/>
  <c r="F54" i="20" s="1"/>
  <c r="B32" i="20"/>
  <c r="B38" i="20"/>
  <c r="G38" i="20" s="1"/>
  <c r="F38" i="20" s="1"/>
  <c r="B68" i="20"/>
  <c r="G68" i="20" s="1"/>
  <c r="F68" i="20" s="1"/>
  <c r="B12" i="20"/>
  <c r="G12" i="20" s="1"/>
  <c r="F12" i="20" s="1"/>
  <c r="C24" i="20"/>
  <c r="B20" i="20"/>
  <c r="G20" i="20" s="1"/>
  <c r="F20" i="20" s="1"/>
  <c r="B36" i="20"/>
  <c r="G36" i="20" s="1"/>
  <c r="F36" i="20" s="1"/>
  <c r="B59" i="20"/>
  <c r="G59" i="20" s="1"/>
  <c r="F59" i="20" s="1"/>
  <c r="E74" i="20"/>
  <c r="B72" i="20"/>
  <c r="G72" i="20" s="1"/>
  <c r="F72" i="20" s="1"/>
  <c r="B23" i="20"/>
  <c r="G23" i="20" s="1"/>
  <c r="F23" i="20" s="1"/>
  <c r="E34" i="20"/>
  <c r="B44" i="20"/>
  <c r="G44" i="20" s="1"/>
  <c r="F44" i="20" s="1"/>
  <c r="B66" i="20"/>
  <c r="G66" i="20" s="1"/>
  <c r="F66" i="20" s="1"/>
  <c r="B76" i="20"/>
  <c r="G76" i="20" s="1"/>
  <c r="F76" i="20" s="1"/>
  <c r="D24" i="20"/>
  <c r="C81" i="20"/>
  <c r="D81" i="20"/>
  <c r="E17" i="20"/>
  <c r="D39" i="20"/>
  <c r="B4" i="20"/>
  <c r="G4" i="20" s="1"/>
  <c r="B13" i="20"/>
  <c r="G13" i="20" s="1"/>
  <c r="F13" i="20" s="1"/>
  <c r="E24" i="20"/>
  <c r="D31" i="20"/>
  <c r="E39" i="20"/>
  <c r="B43" i="20"/>
  <c r="G43" i="20" s="1"/>
  <c r="F43" i="20" s="1"/>
  <c r="D51" i="20"/>
  <c r="B58" i="20"/>
  <c r="G58" i="20" s="1"/>
  <c r="B64" i="20"/>
  <c r="G64" i="20" s="1"/>
  <c r="D74" i="20"/>
  <c r="E51" i="20"/>
  <c r="D63" i="20"/>
  <c r="E81" i="20"/>
  <c r="C45" i="20"/>
  <c r="C51" i="20"/>
  <c r="E57" i="20"/>
  <c r="E63" i="20"/>
  <c r="D67" i="20"/>
  <c r="B70" i="20"/>
  <c r="G70" i="20" s="1"/>
  <c r="F70" i="20" s="1"/>
  <c r="E11" i="20"/>
  <c r="C17" i="20"/>
  <c r="D45" i="20"/>
  <c r="C57" i="20"/>
  <c r="E67" i="20"/>
  <c r="C84" i="20"/>
  <c r="E28" i="20"/>
  <c r="C11" i="20"/>
  <c r="D11" i="20"/>
  <c r="B8" i="20"/>
  <c r="G8" i="20" s="1"/>
  <c r="F8" i="20" s="1"/>
  <c r="D17" i="20"/>
  <c r="B22" i="20"/>
  <c r="G22" i="20" s="1"/>
  <c r="F22" i="20" s="1"/>
  <c r="B25" i="20"/>
  <c r="G25" i="20" s="1"/>
  <c r="F25" i="20" s="1"/>
  <c r="C34" i="20"/>
  <c r="B37" i="20"/>
  <c r="G37" i="20" s="1"/>
  <c r="F37" i="20" s="1"/>
  <c r="E45" i="20"/>
  <c r="B50" i="20"/>
  <c r="G50" i="20" s="1"/>
  <c r="F50" i="20" s="1"/>
  <c r="D57" i="20"/>
  <c r="B65" i="20"/>
  <c r="G65" i="20" s="1"/>
  <c r="F65" i="20" s="1"/>
  <c r="B73" i="20"/>
  <c r="G73" i="20" s="1"/>
  <c r="F73" i="20" s="1"/>
  <c r="B79" i="20"/>
  <c r="G79" i="20" s="1"/>
  <c r="F79" i="20" s="1"/>
  <c r="D84" i="20"/>
  <c r="G46" i="20"/>
  <c r="C63" i="20"/>
  <c r="B14" i="20"/>
  <c r="B18" i="20"/>
  <c r="B26" i="20"/>
  <c r="B47" i="20"/>
  <c r="G47" i="20" s="1"/>
  <c r="F47" i="20" s="1"/>
  <c r="B75" i="20"/>
  <c r="B5" i="20"/>
  <c r="B29" i="20"/>
  <c r="B82" i="20"/>
  <c r="G52" i="20"/>
  <c r="C74" i="20"/>
  <c r="B41" i="20"/>
  <c r="B53" i="20"/>
  <c r="G53" i="20" s="1"/>
  <c r="F53" i="20" s="1"/>
  <c r="B77" i="20"/>
  <c r="G77" i="20" s="1"/>
  <c r="F77" i="20" s="1"/>
  <c r="B85" i="20"/>
  <c r="G85" i="20" s="1"/>
  <c r="F85" i="20" s="1"/>
  <c r="G67" i="20" l="1"/>
  <c r="F67" i="20" s="1"/>
  <c r="B34" i="20"/>
  <c r="B63" i="20"/>
  <c r="C86" i="20"/>
  <c r="E86" i="20"/>
  <c r="F64" i="20"/>
  <c r="D86" i="20"/>
  <c r="B67" i="20"/>
  <c r="B74" i="20"/>
  <c r="G32" i="20"/>
  <c r="G34" i="20" s="1"/>
  <c r="F34" i="20" s="1"/>
  <c r="B39" i="20"/>
  <c r="G74" i="20"/>
  <c r="F74" i="20" s="1"/>
  <c r="F4" i="20"/>
  <c r="G41" i="20"/>
  <c r="B45" i="20"/>
  <c r="G18" i="20"/>
  <c r="B24" i="20"/>
  <c r="B57" i="20"/>
  <c r="G5" i="20"/>
  <c r="B11" i="20"/>
  <c r="F58" i="20"/>
  <c r="G63" i="20"/>
  <c r="F63" i="20" s="1"/>
  <c r="G39" i="20"/>
  <c r="F39" i="20" s="1"/>
  <c r="F35" i="20"/>
  <c r="G82" i="20"/>
  <c r="B84" i="20"/>
  <c r="G14" i="20"/>
  <c r="B17" i="20"/>
  <c r="B51" i="20"/>
  <c r="G75" i="20"/>
  <c r="B81" i="20"/>
  <c r="F52" i="20"/>
  <c r="G57" i="20"/>
  <c r="F57" i="20" s="1"/>
  <c r="G26" i="20"/>
  <c r="B28" i="20"/>
  <c r="G29" i="20"/>
  <c r="B31" i="20"/>
  <c r="F46" i="20"/>
  <c r="G51" i="20"/>
  <c r="F51" i="20" s="1"/>
  <c r="F32" i="20" l="1"/>
  <c r="F82" i="20"/>
  <c r="G84" i="20"/>
  <c r="F84" i="20" s="1"/>
  <c r="G81" i="20"/>
  <c r="F81" i="20" s="1"/>
  <c r="F75" i="20"/>
  <c r="G24" i="20"/>
  <c r="F24" i="20" s="1"/>
  <c r="F18" i="20"/>
  <c r="F29" i="20"/>
  <c r="G31" i="20"/>
  <c r="F31" i="20" s="1"/>
  <c r="B86" i="20"/>
  <c r="G45" i="20"/>
  <c r="F45" i="20" s="1"/>
  <c r="F41" i="20"/>
  <c r="G17" i="20"/>
  <c r="F17" i="20" s="1"/>
  <c r="F14" i="20"/>
  <c r="F5" i="20"/>
  <c r="G11" i="20"/>
  <c r="G28" i="20"/>
  <c r="F28" i="20" s="1"/>
  <c r="F26" i="20"/>
  <c r="F11" i="20" l="1"/>
  <c r="G86" i="20"/>
  <c r="F86" i="20" s="1"/>
  <c r="J39" i="19" l="1"/>
  <c r="I39" i="19"/>
  <c r="H39" i="19"/>
  <c r="G39" i="19"/>
  <c r="E39" i="19"/>
  <c r="D39" i="19"/>
  <c r="C39" i="19"/>
  <c r="B39" i="19"/>
  <c r="J38" i="19"/>
  <c r="I38" i="19"/>
  <c r="H38" i="19"/>
  <c r="G38" i="19"/>
  <c r="E38" i="19"/>
  <c r="D38" i="19"/>
  <c r="C38" i="19"/>
  <c r="B38" i="19"/>
  <c r="J37" i="19"/>
  <c r="I37" i="19"/>
  <c r="H37" i="19"/>
  <c r="G37" i="19"/>
  <c r="E37" i="19"/>
  <c r="D37" i="19"/>
  <c r="C37" i="19"/>
  <c r="B37" i="19"/>
  <c r="J36" i="19"/>
  <c r="I36" i="19"/>
  <c r="H36" i="19"/>
  <c r="G36" i="19"/>
  <c r="E36" i="19"/>
  <c r="D36" i="19"/>
  <c r="C36" i="19"/>
  <c r="B36" i="19"/>
  <c r="J35" i="19"/>
  <c r="I35" i="19"/>
  <c r="H35" i="19"/>
  <c r="G35" i="19"/>
  <c r="E35" i="19"/>
  <c r="D35" i="19"/>
  <c r="C35" i="19"/>
  <c r="B35" i="19"/>
  <c r="J34" i="19"/>
  <c r="I34" i="19"/>
  <c r="H34" i="19"/>
  <c r="G34" i="19"/>
  <c r="E34" i="19"/>
  <c r="D34" i="19"/>
  <c r="C34" i="19"/>
  <c r="B34" i="19"/>
  <c r="J33" i="19"/>
  <c r="I33" i="19"/>
  <c r="H33" i="19"/>
  <c r="G33" i="19"/>
  <c r="E33" i="19"/>
  <c r="D33" i="19"/>
  <c r="C33" i="19"/>
  <c r="B33" i="19"/>
  <c r="J32" i="19"/>
  <c r="I32" i="19"/>
  <c r="H32" i="19"/>
  <c r="G32" i="19"/>
  <c r="E32" i="19"/>
  <c r="D32" i="19"/>
  <c r="C32" i="19"/>
  <c r="B32" i="19"/>
  <c r="J31" i="19"/>
  <c r="I31" i="19"/>
  <c r="H31" i="19"/>
  <c r="G31" i="19"/>
  <c r="E31" i="19"/>
  <c r="D31" i="19"/>
  <c r="C31" i="19"/>
  <c r="B31" i="19"/>
  <c r="J30" i="19"/>
  <c r="I30" i="19"/>
  <c r="H30" i="19"/>
  <c r="G30" i="19"/>
  <c r="E30" i="19"/>
  <c r="D30" i="19"/>
  <c r="C30" i="19"/>
  <c r="B30" i="19"/>
  <c r="J29" i="19"/>
  <c r="I29" i="19"/>
  <c r="H29" i="19"/>
  <c r="G29" i="19"/>
  <c r="E29" i="19"/>
  <c r="D29" i="19"/>
  <c r="C29" i="19"/>
  <c r="B29" i="19"/>
  <c r="J28" i="19"/>
  <c r="I28" i="19"/>
  <c r="H28" i="19"/>
  <c r="G28" i="19"/>
  <c r="E28" i="19"/>
  <c r="D28" i="19"/>
  <c r="C28" i="19"/>
  <c r="B28" i="19"/>
  <c r="J27" i="19"/>
  <c r="I27" i="19"/>
  <c r="H27" i="19"/>
  <c r="G27" i="19"/>
  <c r="E27" i="19"/>
  <c r="D27" i="19"/>
  <c r="C27" i="19"/>
  <c r="B27" i="19"/>
  <c r="J26" i="19"/>
  <c r="I26" i="19"/>
  <c r="H26" i="19"/>
  <c r="G26" i="19"/>
  <c r="E26" i="19"/>
  <c r="D26" i="19"/>
  <c r="C26" i="19"/>
  <c r="B26" i="19"/>
  <c r="J25" i="19"/>
  <c r="I25" i="19"/>
  <c r="H25" i="19"/>
  <c r="G25" i="19"/>
  <c r="E25" i="19"/>
  <c r="D25" i="19"/>
  <c r="C25" i="19"/>
  <c r="B25" i="19"/>
  <c r="J24" i="19"/>
  <c r="I24" i="19"/>
  <c r="H24" i="19"/>
  <c r="G24" i="19"/>
  <c r="E24" i="19"/>
  <c r="D24" i="19"/>
  <c r="C24" i="19"/>
  <c r="B24" i="19"/>
  <c r="J23" i="19"/>
  <c r="I23" i="19"/>
  <c r="H23" i="19"/>
  <c r="G23" i="19"/>
  <c r="E23" i="19"/>
  <c r="D23" i="19"/>
  <c r="C23" i="19"/>
  <c r="B23" i="19"/>
  <c r="J22" i="19"/>
  <c r="I22" i="19"/>
  <c r="H22" i="19"/>
  <c r="G22" i="19"/>
  <c r="E22" i="19"/>
  <c r="D22" i="19"/>
  <c r="C22" i="19"/>
  <c r="B22" i="19"/>
  <c r="J21" i="19"/>
  <c r="I21" i="19"/>
  <c r="H21" i="19"/>
  <c r="G21" i="19"/>
  <c r="E21" i="19"/>
  <c r="D21" i="19"/>
  <c r="C21" i="19"/>
  <c r="B21" i="19"/>
  <c r="J20" i="19"/>
  <c r="I20" i="19"/>
  <c r="H20" i="19"/>
  <c r="G20" i="19"/>
  <c r="E20" i="19"/>
  <c r="D20" i="19"/>
  <c r="C20" i="19"/>
  <c r="B20" i="19"/>
  <c r="J19" i="19"/>
  <c r="I19" i="19"/>
  <c r="H19" i="19"/>
  <c r="G19" i="19"/>
  <c r="E19" i="19"/>
  <c r="D19" i="19"/>
  <c r="C19" i="19"/>
  <c r="B19" i="19"/>
  <c r="J18" i="19"/>
  <c r="I18" i="19"/>
  <c r="H18" i="19"/>
  <c r="G18" i="19"/>
  <c r="E18" i="19"/>
  <c r="D18" i="19"/>
  <c r="C18" i="19"/>
  <c r="B18" i="19"/>
  <c r="J17" i="19"/>
  <c r="I17" i="19"/>
  <c r="H17" i="19"/>
  <c r="G17" i="19"/>
  <c r="E17" i="19"/>
  <c r="D17" i="19"/>
  <c r="C17" i="19"/>
  <c r="B17" i="19"/>
  <c r="J16" i="19"/>
  <c r="I16" i="19"/>
  <c r="H16" i="19"/>
  <c r="G16" i="19"/>
  <c r="E16" i="19"/>
  <c r="D16" i="19"/>
  <c r="C16" i="19"/>
  <c r="B16" i="19"/>
  <c r="J15" i="19"/>
  <c r="I15" i="19"/>
  <c r="H15" i="19"/>
  <c r="G15" i="19"/>
  <c r="E15" i="19"/>
  <c r="D15" i="19"/>
  <c r="C15" i="19"/>
  <c r="B15" i="19"/>
  <c r="J14" i="19"/>
  <c r="I14" i="19"/>
  <c r="H14" i="19"/>
  <c r="G14" i="19"/>
  <c r="E14" i="19"/>
  <c r="D14" i="19"/>
  <c r="C14" i="19"/>
  <c r="B14" i="19"/>
  <c r="J13" i="19"/>
  <c r="I13" i="19"/>
  <c r="H13" i="19"/>
  <c r="G13" i="19"/>
  <c r="E13" i="19"/>
  <c r="D13" i="19"/>
  <c r="C13" i="19"/>
  <c r="B13" i="19"/>
  <c r="J12" i="19"/>
  <c r="I12" i="19"/>
  <c r="H12" i="19"/>
  <c r="G12" i="19"/>
  <c r="E12" i="19"/>
  <c r="D12" i="19"/>
  <c r="C12" i="19"/>
  <c r="B12" i="19"/>
  <c r="J11" i="19"/>
  <c r="I11" i="19"/>
  <c r="H11" i="19"/>
  <c r="G11" i="19"/>
  <c r="E11" i="19"/>
  <c r="D11" i="19"/>
  <c r="C11" i="19"/>
  <c r="B11" i="19"/>
  <c r="J10" i="19"/>
  <c r="I10" i="19"/>
  <c r="H10" i="19"/>
  <c r="G10" i="19"/>
  <c r="E10" i="19"/>
  <c r="D10" i="19"/>
  <c r="C10" i="19"/>
  <c r="B10" i="19"/>
  <c r="J9" i="19"/>
  <c r="I9" i="19"/>
  <c r="H9" i="19"/>
  <c r="G9" i="19"/>
  <c r="E9" i="19"/>
  <c r="D9" i="19"/>
  <c r="C9" i="19"/>
  <c r="B9" i="19"/>
  <c r="J8" i="19"/>
  <c r="I8" i="19"/>
  <c r="H8" i="19"/>
  <c r="G8" i="19"/>
  <c r="E8" i="19"/>
  <c r="D8" i="19"/>
  <c r="C8" i="19"/>
  <c r="B8" i="19"/>
  <c r="J7" i="19"/>
  <c r="I7" i="19"/>
  <c r="H7" i="19"/>
  <c r="G7" i="19"/>
  <c r="E7" i="19"/>
  <c r="D7" i="19"/>
  <c r="C7" i="19"/>
  <c r="B7" i="19"/>
  <c r="J6" i="19"/>
  <c r="I6" i="19"/>
  <c r="H6" i="19"/>
  <c r="G6" i="19"/>
  <c r="E6" i="19"/>
  <c r="D6" i="19"/>
  <c r="C6" i="19"/>
  <c r="B6" i="19"/>
  <c r="J3" i="19"/>
  <c r="J2" i="19"/>
</calcChain>
</file>

<file path=xl/sharedStrings.xml><?xml version="1.0" encoding="utf-8"?>
<sst xmlns="http://schemas.openxmlformats.org/spreadsheetml/2006/main" count="239" uniqueCount="176">
  <si>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</si>
  <si>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</si>
  <si>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</si>
  <si>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</si>
  <si>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</si>
  <si>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</si>
  <si>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</si>
  <si>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</si>
  <si>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</si>
  <si>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</si>
  <si>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</si>
  <si>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</si>
  <si>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</si>
  <si>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発行　座間市総務部情報システム課統計担当</t>
    <rPh sb="0" eb="2">
      <t>ハッコウ</t>
    </rPh>
    <rPh sb="3" eb="6">
      <t>ザマシ</t>
    </rPh>
    <rPh sb="6" eb="8">
      <t>ソウム</t>
    </rPh>
    <rPh sb="8" eb="9">
      <t>ブ</t>
    </rPh>
    <rPh sb="9" eb="11">
      <t>ジョウホウ</t>
    </rPh>
    <rPh sb="15" eb="16">
      <t>カ</t>
    </rPh>
    <rPh sb="16" eb="18">
      <t>トウケイ</t>
    </rPh>
    <rPh sb="18" eb="20">
      <t>タントウ</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</si>
  <si>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</si>
  <si>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</si>
  <si>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</si>
  <si>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</si>
  <si>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</si>
  <si>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</si>
  <si>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</si>
  <si>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</si>
  <si>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</si>
  <si>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</si>
  <si>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</si>
  <si>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</si>
  <si>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</si>
  <si>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</si>
  <si>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TEL046-252-8379 FAX046-255-3550</t>
    <phoneticPr fontId="2"/>
  </si>
  <si>
    <t>市区町村</t>
    <phoneticPr fontId="18"/>
  </si>
  <si>
    <t>世 帯 数</t>
    <phoneticPr fontId="12"/>
  </si>
  <si>
    <t>人　　口</t>
    <phoneticPr fontId="12"/>
  </si>
  <si>
    <t>対前月</t>
    <rPh sb="0" eb="1">
      <t>タイ</t>
    </rPh>
    <rPh sb="1" eb="3">
      <t>ゼンゲツ</t>
    </rPh>
    <phoneticPr fontId="12"/>
  </si>
  <si>
    <t>市区町村</t>
    <phoneticPr fontId="12"/>
  </si>
  <si>
    <t>世 帯 数</t>
  </si>
  <si>
    <t>人口増減</t>
    <rPh sb="0" eb="2">
      <t>ジンコウ</t>
    </rPh>
    <phoneticPr fontId="12"/>
  </si>
  <si>
    <t>県　計</t>
    <phoneticPr fontId="18"/>
  </si>
  <si>
    <t>　横須賀市</t>
    <rPh sb="1" eb="4">
      <t>ヨコスカ</t>
    </rPh>
    <rPh sb="4" eb="5">
      <t>シ</t>
    </rPh>
    <phoneticPr fontId="18"/>
  </si>
  <si>
    <t>　市部計</t>
    <phoneticPr fontId="18"/>
  </si>
  <si>
    <t>　平塚市</t>
    <rPh sb="1" eb="4">
      <t>ヒラツカシ</t>
    </rPh>
    <phoneticPr fontId="18"/>
  </si>
  <si>
    <t>　郡部計</t>
    <phoneticPr fontId="18"/>
  </si>
  <si>
    <t>　鎌倉市</t>
    <rPh sb="1" eb="4">
      <t>カマクラシ</t>
    </rPh>
    <phoneticPr fontId="18"/>
  </si>
  <si>
    <t>　横浜市</t>
    <phoneticPr fontId="18"/>
  </si>
  <si>
    <t>　藤沢市</t>
    <rPh sb="1" eb="4">
      <t>フジサワシ</t>
    </rPh>
    <phoneticPr fontId="18"/>
  </si>
  <si>
    <t>　　鶴見区</t>
    <phoneticPr fontId="18"/>
  </si>
  <si>
    <t>　小田原市</t>
    <rPh sb="1" eb="5">
      <t>オダワラシ</t>
    </rPh>
    <phoneticPr fontId="18"/>
  </si>
  <si>
    <t>　　神奈川区</t>
    <phoneticPr fontId="18"/>
  </si>
  <si>
    <t>　茅ヶ崎市</t>
    <rPh sb="1" eb="5">
      <t>チガサキシ</t>
    </rPh>
    <phoneticPr fontId="18"/>
  </si>
  <si>
    <t>　　西　区</t>
    <phoneticPr fontId="18"/>
  </si>
  <si>
    <t>　逗子市</t>
    <rPh sb="1" eb="4">
      <t>ズシシ</t>
    </rPh>
    <phoneticPr fontId="18"/>
  </si>
  <si>
    <t>　　中　区</t>
    <phoneticPr fontId="18"/>
  </si>
  <si>
    <t>　三浦市</t>
    <rPh sb="1" eb="4">
      <t>ミウラシ</t>
    </rPh>
    <phoneticPr fontId="18"/>
  </si>
  <si>
    <t>　　南　区</t>
    <phoneticPr fontId="18"/>
  </si>
  <si>
    <t>　秦野市</t>
    <rPh sb="1" eb="4">
      <t>ハダノシ</t>
    </rPh>
    <phoneticPr fontId="18"/>
  </si>
  <si>
    <t>　　港南区</t>
    <phoneticPr fontId="18"/>
  </si>
  <si>
    <t>　厚木市</t>
    <rPh sb="1" eb="4">
      <t>アツギシ</t>
    </rPh>
    <phoneticPr fontId="18"/>
  </si>
  <si>
    <r>
      <t>　　</t>
    </r>
    <r>
      <rPr>
        <sz val="9"/>
        <rFont val="ＭＳ 明朝"/>
        <family val="1"/>
        <charset val="128"/>
      </rPr>
      <t>保土ヶ谷区</t>
    </r>
    <phoneticPr fontId="18"/>
  </si>
  <si>
    <t>　大和市</t>
    <rPh sb="1" eb="4">
      <t>ヤマトシ</t>
    </rPh>
    <phoneticPr fontId="18"/>
  </si>
  <si>
    <t>　　旭　区</t>
    <phoneticPr fontId="18"/>
  </si>
  <si>
    <t>　伊勢原市</t>
    <rPh sb="1" eb="5">
      <t>イセハラシ</t>
    </rPh>
    <phoneticPr fontId="18"/>
  </si>
  <si>
    <t>　　磯子区</t>
    <phoneticPr fontId="18"/>
  </si>
  <si>
    <t>　海老名市</t>
    <rPh sb="1" eb="5">
      <t>エビナシ</t>
    </rPh>
    <phoneticPr fontId="18"/>
  </si>
  <si>
    <t>　　金沢区</t>
    <phoneticPr fontId="18"/>
  </si>
  <si>
    <t>　座間市</t>
    <rPh sb="1" eb="3">
      <t>ザマ</t>
    </rPh>
    <rPh sb="3" eb="4">
      <t>シ</t>
    </rPh>
    <phoneticPr fontId="18"/>
  </si>
  <si>
    <t>　　港北区</t>
    <phoneticPr fontId="18"/>
  </si>
  <si>
    <t>　南足柄市</t>
    <rPh sb="1" eb="4">
      <t>ミナミアシガラ</t>
    </rPh>
    <rPh sb="4" eb="5">
      <t>シ</t>
    </rPh>
    <phoneticPr fontId="12"/>
  </si>
  <si>
    <t>　　緑　区</t>
    <phoneticPr fontId="18"/>
  </si>
  <si>
    <t>　綾瀬市</t>
    <rPh sb="1" eb="4">
      <t>アヤセシ</t>
    </rPh>
    <phoneticPr fontId="12"/>
  </si>
  <si>
    <t>　　青葉区</t>
    <phoneticPr fontId="18"/>
  </si>
  <si>
    <t>三浦郡葉山町</t>
  </si>
  <si>
    <t>　　都筑区</t>
    <phoneticPr fontId="18"/>
  </si>
  <si>
    <t>高座郡寒川町</t>
  </si>
  <si>
    <t>　　戸塚区</t>
    <phoneticPr fontId="18"/>
  </si>
  <si>
    <t>中　郡</t>
    <phoneticPr fontId="18"/>
  </si>
  <si>
    <t>　　栄　区</t>
    <phoneticPr fontId="18"/>
  </si>
  <si>
    <t>　大磯町</t>
    <phoneticPr fontId="18"/>
  </si>
  <si>
    <t>　　泉　区</t>
    <phoneticPr fontId="18"/>
  </si>
  <si>
    <t>　二宮町</t>
    <phoneticPr fontId="18"/>
  </si>
  <si>
    <t>　　瀬谷区</t>
    <phoneticPr fontId="18"/>
  </si>
  <si>
    <t>足柄上郡</t>
    <phoneticPr fontId="18"/>
  </si>
  <si>
    <t>　川崎市</t>
    <phoneticPr fontId="18"/>
  </si>
  <si>
    <t>　中井町</t>
    <phoneticPr fontId="18"/>
  </si>
  <si>
    <t>　　川崎区</t>
    <phoneticPr fontId="18"/>
  </si>
  <si>
    <t>　大井町</t>
    <phoneticPr fontId="18"/>
  </si>
  <si>
    <t>　　幸　区</t>
    <phoneticPr fontId="18"/>
  </si>
  <si>
    <t>　松田町</t>
    <phoneticPr fontId="18"/>
  </si>
  <si>
    <t>　　中原区</t>
    <phoneticPr fontId="18"/>
  </si>
  <si>
    <t>　山北町</t>
    <phoneticPr fontId="18"/>
  </si>
  <si>
    <t>　　高津区</t>
    <phoneticPr fontId="18"/>
  </si>
  <si>
    <t>　開成町</t>
    <phoneticPr fontId="18"/>
  </si>
  <si>
    <t>　　宮前区</t>
    <phoneticPr fontId="18"/>
  </si>
  <si>
    <t>足柄下郡</t>
    <phoneticPr fontId="18"/>
  </si>
  <si>
    <t>　　多摩区</t>
    <phoneticPr fontId="18"/>
  </si>
  <si>
    <t>　箱根町</t>
    <phoneticPr fontId="18"/>
  </si>
  <si>
    <t>　　麻生区</t>
    <phoneticPr fontId="18"/>
  </si>
  <si>
    <t>　真鶴町</t>
    <phoneticPr fontId="18"/>
  </si>
  <si>
    <t>　相模原市</t>
    <phoneticPr fontId="18"/>
  </si>
  <si>
    <t>　湯河原町</t>
    <phoneticPr fontId="18"/>
  </si>
  <si>
    <t>　　緑　区</t>
    <rPh sb="2" eb="3">
      <t>ミドリ</t>
    </rPh>
    <phoneticPr fontId="18"/>
  </si>
  <si>
    <t>愛甲郡</t>
  </si>
  <si>
    <t>　　中央区</t>
    <rPh sb="3" eb="4">
      <t>ヒサシ</t>
    </rPh>
    <rPh sb="4" eb="5">
      <t>ク</t>
    </rPh>
    <phoneticPr fontId="18"/>
  </si>
  <si>
    <t>　愛川町</t>
    <phoneticPr fontId="18"/>
  </si>
  <si>
    <t>　　南　区</t>
    <rPh sb="2" eb="3">
      <t>ミナミ</t>
    </rPh>
    <phoneticPr fontId="18"/>
  </si>
  <si>
    <t>　清川村</t>
    <phoneticPr fontId="18"/>
  </si>
  <si>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</si>
  <si>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</si>
  <si>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</si>
  <si>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</si>
  <si>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</si>
  <si>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</si>
  <si>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</si>
  <si>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</si>
  <si>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</si>
  <si>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</si>
  <si>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</si>
  <si>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</si>
  <si>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</si>
  <si>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</si>
  <si>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</si>
  <si>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</si>
  <si>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12"/>
  </si>
  <si>
    <t>　　　　座間市町丁字別人口と世帯</t>
    <rPh sb="4" eb="7">
      <t>ザマシ</t>
    </rPh>
    <rPh sb="7" eb="8">
      <t>マチ</t>
    </rPh>
    <rPh sb="8" eb="9">
      <t>チョウ</t>
    </rPh>
    <rPh sb="9" eb="10">
      <t>アザ</t>
    </rPh>
    <rPh sb="10" eb="11">
      <t>ベツ</t>
    </rPh>
    <rPh sb="11" eb="13">
      <t>ジンコウ</t>
    </rPh>
    <rPh sb="14" eb="16">
      <t>セタイ</t>
    </rPh>
    <phoneticPr fontId="12"/>
  </si>
  <si>
    <t>町丁字名</t>
    <rPh sb="0" eb="1">
      <t>マチ</t>
    </rPh>
    <rPh sb="1" eb="2">
      <t>チョウ</t>
    </rPh>
    <rPh sb="2" eb="3">
      <t>アザ</t>
    </rPh>
    <rPh sb="3" eb="4">
      <t>ナ</t>
    </rPh>
    <phoneticPr fontId="12"/>
  </si>
  <si>
    <t>合　計</t>
    <rPh sb="0" eb="1">
      <t>ゴウ</t>
    </rPh>
    <rPh sb="2" eb="3">
      <t>ケイ</t>
    </rPh>
    <phoneticPr fontId="12"/>
  </si>
  <si>
    <t>男</t>
    <rPh sb="0" eb="1">
      <t>オトコ</t>
    </rPh>
    <phoneticPr fontId="12"/>
  </si>
  <si>
    <t>女</t>
    <rPh sb="0" eb="1">
      <t>オンナ</t>
    </rPh>
    <phoneticPr fontId="12"/>
  </si>
  <si>
    <t>世帯数</t>
    <rPh sb="0" eb="3">
      <t>セタイスウ</t>
    </rPh>
    <phoneticPr fontId="12"/>
  </si>
  <si>
    <t>人口増減</t>
    <rPh sb="0" eb="1">
      <t>ヒト</t>
    </rPh>
    <rPh sb="1" eb="2">
      <t>グチ</t>
    </rPh>
    <rPh sb="2" eb="4">
      <t>ゾウゲン</t>
    </rPh>
    <phoneticPr fontId="12"/>
  </si>
  <si>
    <t>栗　原　　　　　　</t>
    <rPh sb="0" eb="1">
      <t>クリ</t>
    </rPh>
    <rPh sb="2" eb="3">
      <t>ハラ</t>
    </rPh>
    <phoneticPr fontId="12"/>
  </si>
  <si>
    <t>相模が丘　　１丁目</t>
    <rPh sb="0" eb="4">
      <t>サガミガオカ</t>
    </rPh>
    <rPh sb="7" eb="9">
      <t>チョウメ</t>
    </rPh>
    <phoneticPr fontId="12"/>
  </si>
  <si>
    <t>　　　　　　２丁目</t>
    <rPh sb="7" eb="9">
      <t>チョウメ</t>
    </rPh>
    <phoneticPr fontId="12"/>
  </si>
  <si>
    <t>　　　　　　３丁目</t>
    <rPh sb="7" eb="8">
      <t>チョウ</t>
    </rPh>
    <rPh sb="8" eb="9">
      <t>メ</t>
    </rPh>
    <phoneticPr fontId="12"/>
  </si>
  <si>
    <t>　　　　　　４丁目</t>
    <rPh sb="7" eb="9">
      <t>チョウメ</t>
    </rPh>
    <phoneticPr fontId="12"/>
  </si>
  <si>
    <t>　　　　　　５丁目</t>
    <rPh sb="7" eb="9">
      <t>チョウメ</t>
    </rPh>
    <phoneticPr fontId="12"/>
  </si>
  <si>
    <t>　　　　　　６丁目</t>
    <rPh sb="7" eb="8">
      <t>チョウ</t>
    </rPh>
    <rPh sb="8" eb="9">
      <t>メ</t>
    </rPh>
    <phoneticPr fontId="12"/>
  </si>
  <si>
    <t>（相模が丘計）</t>
    <rPh sb="1" eb="3">
      <t>サガミ</t>
    </rPh>
    <rPh sb="4" eb="5">
      <t>オカ</t>
    </rPh>
    <rPh sb="5" eb="6">
      <t>ケイ</t>
    </rPh>
    <phoneticPr fontId="12"/>
  </si>
  <si>
    <t>四ツ谷　　　　　　</t>
    <rPh sb="0" eb="2">
      <t>ヨツヤ</t>
    </rPh>
    <rPh sb="2" eb="3">
      <t>タニ</t>
    </rPh>
    <phoneticPr fontId="12"/>
  </si>
  <si>
    <t>新田宿　　　　　　</t>
    <rPh sb="0" eb="3">
      <t>シンデンジュク</t>
    </rPh>
    <phoneticPr fontId="12"/>
  </si>
  <si>
    <t>立野台　　　１丁目</t>
    <rPh sb="0" eb="3">
      <t>タツノダイ</t>
    </rPh>
    <rPh sb="7" eb="9">
      <t>チョウメ</t>
    </rPh>
    <phoneticPr fontId="12"/>
  </si>
  <si>
    <t>　　　　　　３丁目</t>
    <rPh sb="7" eb="9">
      <t>チョウメ</t>
    </rPh>
    <phoneticPr fontId="12"/>
  </si>
  <si>
    <t>（立野台計）</t>
    <rPh sb="1" eb="3">
      <t>タツノ</t>
    </rPh>
    <rPh sb="3" eb="4">
      <t>ダイ</t>
    </rPh>
    <rPh sb="4" eb="5">
      <t>ケイ</t>
    </rPh>
    <phoneticPr fontId="12"/>
  </si>
  <si>
    <t>緑ケ丘　　　１丁目</t>
    <rPh sb="0" eb="1">
      <t>ミドリ</t>
    </rPh>
    <rPh sb="2" eb="3">
      <t>オカ</t>
    </rPh>
    <rPh sb="7" eb="9">
      <t>チョウメ</t>
    </rPh>
    <phoneticPr fontId="12"/>
  </si>
  <si>
    <t>（緑ケ丘計）</t>
    <rPh sb="1" eb="2">
      <t>ミドリ</t>
    </rPh>
    <rPh sb="3" eb="4">
      <t>オカ</t>
    </rPh>
    <rPh sb="4" eb="5">
      <t>ケイ</t>
    </rPh>
    <phoneticPr fontId="12"/>
  </si>
  <si>
    <t>明　王　　　　　　</t>
    <rPh sb="0" eb="1">
      <t>メイ</t>
    </rPh>
    <rPh sb="2" eb="3">
      <t>オウ</t>
    </rPh>
    <phoneticPr fontId="12"/>
  </si>
  <si>
    <t>広野台　　　１丁目</t>
    <rPh sb="0" eb="3">
      <t>ヒロノダイ</t>
    </rPh>
    <rPh sb="7" eb="9">
      <t>チョウメ</t>
    </rPh>
    <phoneticPr fontId="12"/>
  </si>
  <si>
    <t>（広野台計）</t>
    <rPh sb="1" eb="3">
      <t>ヒロノ</t>
    </rPh>
    <rPh sb="3" eb="4">
      <t>ダイ</t>
    </rPh>
    <rPh sb="4" eb="5">
      <t>ケイ</t>
    </rPh>
    <phoneticPr fontId="12"/>
  </si>
  <si>
    <t>小松原　　　１丁目</t>
    <rPh sb="0" eb="3">
      <t>コマツバラ</t>
    </rPh>
    <rPh sb="7" eb="9">
      <t>チョウメ</t>
    </rPh>
    <phoneticPr fontId="12"/>
  </si>
  <si>
    <t>（小松原計）</t>
    <rPh sb="1" eb="4">
      <t>コマツバラ</t>
    </rPh>
    <rPh sb="4" eb="5">
      <t>ケイ</t>
    </rPh>
    <phoneticPr fontId="12"/>
  </si>
  <si>
    <t>座　間　　　１丁目</t>
    <rPh sb="0" eb="1">
      <t>ザ</t>
    </rPh>
    <rPh sb="2" eb="3">
      <t>アイダ</t>
    </rPh>
    <rPh sb="7" eb="9">
      <t>チョウメ</t>
    </rPh>
    <phoneticPr fontId="12"/>
  </si>
  <si>
    <t>（座間計）</t>
    <rPh sb="1" eb="3">
      <t>ザマ</t>
    </rPh>
    <rPh sb="3" eb="4">
      <t>ケイ</t>
    </rPh>
    <phoneticPr fontId="12"/>
  </si>
  <si>
    <t>相武台　　　１丁目</t>
    <rPh sb="0" eb="3">
      <t>ソウブダイ</t>
    </rPh>
    <rPh sb="7" eb="9">
      <t>チョウメ</t>
    </rPh>
    <phoneticPr fontId="12"/>
  </si>
  <si>
    <t>（相武台計）</t>
    <rPh sb="1" eb="4">
      <t>ソウブダイ</t>
    </rPh>
    <rPh sb="4" eb="5">
      <t>ケイ</t>
    </rPh>
    <phoneticPr fontId="12"/>
  </si>
  <si>
    <t>入谷東　　　１丁目</t>
    <rPh sb="7" eb="9">
      <t>チョウメ</t>
    </rPh>
    <phoneticPr fontId="12"/>
  </si>
  <si>
    <t>（入谷東計）</t>
    <rPh sb="1" eb="3">
      <t>イリヤ</t>
    </rPh>
    <rPh sb="3" eb="4">
      <t>ヒガシ</t>
    </rPh>
    <rPh sb="4" eb="5">
      <t>ケイ</t>
    </rPh>
    <phoneticPr fontId="12"/>
  </si>
  <si>
    <t>入谷西　　　１丁目</t>
    <rPh sb="2" eb="3">
      <t>ニシ</t>
    </rPh>
    <rPh sb="7" eb="9">
      <t>チョウメ</t>
    </rPh>
    <phoneticPr fontId="12"/>
  </si>
  <si>
    <t>（入谷西計）</t>
    <rPh sb="1" eb="3">
      <t>イリヤ</t>
    </rPh>
    <rPh sb="3" eb="4">
      <t>ニシ</t>
    </rPh>
    <rPh sb="4" eb="5">
      <t>ケイ</t>
    </rPh>
    <phoneticPr fontId="12"/>
  </si>
  <si>
    <t>ひばりが丘　１丁目</t>
    <rPh sb="0" eb="5">
      <t>ヒバリガオカ</t>
    </rPh>
    <rPh sb="7" eb="9">
      <t>チョウメ</t>
    </rPh>
    <phoneticPr fontId="12"/>
  </si>
  <si>
    <t>（ひばりが丘計）</t>
    <rPh sb="5" eb="6">
      <t>オカ</t>
    </rPh>
    <rPh sb="6" eb="7">
      <t>ケイ</t>
    </rPh>
    <phoneticPr fontId="12"/>
  </si>
  <si>
    <t>東　原　　　１丁目</t>
    <rPh sb="0" eb="1">
      <t>ヒガシ</t>
    </rPh>
    <rPh sb="2" eb="3">
      <t>ハラ</t>
    </rPh>
    <rPh sb="7" eb="9">
      <t>チョウメ</t>
    </rPh>
    <phoneticPr fontId="12"/>
  </si>
  <si>
    <t>（東原計）</t>
    <rPh sb="1" eb="3">
      <t>ヒガシハラ</t>
    </rPh>
    <rPh sb="3" eb="4">
      <t>ケイ</t>
    </rPh>
    <phoneticPr fontId="12"/>
  </si>
  <si>
    <t>さがみ野　　１丁目</t>
    <rPh sb="3" eb="4">
      <t>ノ</t>
    </rPh>
    <rPh sb="7" eb="9">
      <t>チョウメ</t>
    </rPh>
    <phoneticPr fontId="12"/>
  </si>
  <si>
    <t>（さがみ野計）</t>
    <rPh sb="4" eb="5">
      <t>ノ</t>
    </rPh>
    <rPh sb="5" eb="6">
      <t>ケイ</t>
    </rPh>
    <phoneticPr fontId="12"/>
  </si>
  <si>
    <t>南栗原　　　１丁目</t>
    <rPh sb="0" eb="1">
      <t>ミナミ</t>
    </rPh>
    <rPh sb="1" eb="3">
      <t>クリハラ</t>
    </rPh>
    <rPh sb="7" eb="9">
      <t>チョウメ</t>
    </rPh>
    <phoneticPr fontId="12"/>
  </si>
  <si>
    <t>（南栗原計）</t>
    <rPh sb="1" eb="2">
      <t>ミナミ</t>
    </rPh>
    <rPh sb="2" eb="4">
      <t>クリハラ</t>
    </rPh>
    <rPh sb="4" eb="5">
      <t>ケイ</t>
    </rPh>
    <phoneticPr fontId="12"/>
  </si>
  <si>
    <t>栗原中央　　１丁目</t>
    <rPh sb="0" eb="2">
      <t>クリハラ</t>
    </rPh>
    <rPh sb="2" eb="4">
      <t>チュウオウ</t>
    </rPh>
    <rPh sb="7" eb="9">
      <t>チョウメ</t>
    </rPh>
    <phoneticPr fontId="12"/>
  </si>
  <si>
    <t>（栗原中央計）</t>
    <rPh sb="1" eb="3">
      <t>クリハラ</t>
    </rPh>
    <rPh sb="3" eb="5">
      <t>チュウオウ</t>
    </rPh>
    <rPh sb="5" eb="6">
      <t>ケイ</t>
    </rPh>
    <phoneticPr fontId="12"/>
  </si>
  <si>
    <t>西栗原　　　１丁目</t>
    <rPh sb="0" eb="1">
      <t>ニシ</t>
    </rPh>
    <rPh sb="1" eb="3">
      <t>クリハラ</t>
    </rPh>
    <rPh sb="7" eb="9">
      <t>チョウメ</t>
    </rPh>
    <phoneticPr fontId="12"/>
  </si>
  <si>
    <t>（西栗原計）</t>
    <rPh sb="1" eb="2">
      <t>ニシ</t>
    </rPh>
    <rPh sb="2" eb="4">
      <t>クリハラ</t>
    </rPh>
    <rPh sb="4" eb="5">
      <t>ケイ</t>
    </rPh>
    <phoneticPr fontId="12"/>
  </si>
  <si>
    <t>座間（自衛隊含む）</t>
    <rPh sb="0" eb="2">
      <t>ザマ</t>
    </rPh>
    <rPh sb="3" eb="6">
      <t>ジエイタイ</t>
    </rPh>
    <rPh sb="6" eb="7">
      <t>フク</t>
    </rPh>
    <phoneticPr fontId="12"/>
  </si>
  <si>
    <t>３　月</t>
    <phoneticPr fontId="2"/>
  </si>
  <si>
    <t>令和４年４月１日現在</t>
    <rPh sb="0" eb="1">
      <t>レイ</t>
    </rPh>
    <rPh sb="1" eb="2">
      <t>ワ</t>
    </rPh>
    <rPh sb="3" eb="4">
      <t>ネン</t>
    </rPh>
    <rPh sb="5" eb="6">
      <t>ガツ</t>
    </rPh>
    <rPh sb="6" eb="8">
      <t>ツイタチ</t>
    </rPh>
    <rPh sb="7" eb="10">
      <t>ニチゲンザイ</t>
    </rPh>
    <phoneticPr fontId="12"/>
  </si>
  <si>
    <t>№455　令和４年４月５日発表</t>
    <phoneticPr fontId="2"/>
  </si>
  <si>
    <t>４　月</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</si>
  <si>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</si>
  <si>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</si>
  <si>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（令和４年４月１日 現 在 )</t>
    <rPh sb="1" eb="2">
      <t>レイ</t>
    </rPh>
    <rPh sb="2" eb="3">
      <t>ワ</t>
    </rPh>
    <rPh sb="4" eb="5">
      <t>ネン</t>
    </rPh>
    <rPh sb="6" eb="7">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</si>
</sst>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3">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36"/>
      <name val="HG明朝E"/>
      <family val="1"/>
      <charset val="128"/>
    </font>
    <font>
      <sz val="16"/>
      <name val="ＭＳ 明朝"/>
      <family val="1"/>
      <charset val="128"/>
    </font>
    <font>
      <sz val="18"/>
      <name val="ＭＳ ゴシック"/>
      <family val="3"/>
      <charset val="128"/>
    </font>
    <font>
      <sz val="36"/>
      <name val="ＭＳ 明朝"/>
      <family val="1"/>
      <charset val="128"/>
    </font>
    <font>
      <b/>
      <sz val="28"/>
      <name val="ＭＳ 明朝"/>
      <family val="1"/>
      <charset val="128"/>
    </font>
    <font>
      <sz val="20"/>
      <name val="ＭＳ 明朝"/>
      <family val="1"/>
      <charset val="128"/>
    </font>
    <font>
      <sz val="18"/>
      <name val="ＭＳ 明朝"/>
      <family val="1"/>
      <charset val="128"/>
    </font>
    <font>
      <sz val="26"/>
      <name val="ＭＳ 明朝"/>
      <family val="1"/>
      <charset val="128"/>
    </font>
    <font>
      <sz val="6"/>
      <name val="ＭＳ Ｐゴシック"/>
      <family val="3"/>
      <charset val="128"/>
    </font>
    <font>
      <sz val="11"/>
      <name val="ＭＳ 明朝"/>
      <family val="1"/>
      <charset val="128"/>
    </font>
    <font>
      <sz val="10"/>
      <name val="ＭＳ 明朝"/>
      <family val="1"/>
      <charset val="128"/>
    </font>
    <font>
      <sz val="22"/>
      <name val="ＭＳ 明朝"/>
      <family val="1"/>
      <charset val="128"/>
    </font>
    <font>
      <sz val="11"/>
      <name val="明朝"/>
      <family val="1"/>
      <charset val="128"/>
    </font>
    <font>
      <sz val="11"/>
      <color indexed="56"/>
      <name val="明朝"/>
      <family val="1"/>
      <charset val="128"/>
    </font>
    <font>
      <sz val="6"/>
      <name val="ＭＳ Ｐ明朝"/>
      <family val="1"/>
      <charset val="128"/>
    </font>
    <font>
      <sz val="9"/>
      <name val="ＭＳ 明朝"/>
      <family val="1"/>
      <charset val="128"/>
    </font>
    <font>
      <sz val="11"/>
      <name val="ＭＳ ゴシック"/>
      <family val="3"/>
      <charset val="128"/>
    </font>
    <font>
      <b/>
      <sz val="20"/>
      <name val="ＭＳ ゴシック"/>
      <family val="3"/>
      <charset val="128"/>
    </font>
    <font>
      <sz val="12"/>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09">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right style="medium">
        <color indexed="8"/>
      </right>
      <top style="thin">
        <color indexed="8"/>
      </top>
      <bottom/>
      <diagonal/>
    </border>
    <border>
      <left style="thin">
        <color indexed="8"/>
      </left>
      <right style="thin">
        <color indexed="8"/>
      </right>
      <top/>
      <bottom/>
      <diagonal/>
    </border>
    <border>
      <left style="medium">
        <color indexed="8"/>
      </left>
      <right style="thin">
        <color indexed="8"/>
      </right>
      <top/>
      <bottom/>
      <diagonal/>
    </border>
    <border>
      <left/>
      <right style="medium">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style="medium">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37" fontId="1" fillId="0" borderId="0"/>
    <xf numFmtId="37" fontId="1" fillId="0" borderId="0"/>
  </cellStyleXfs>
  <cellXfs count="232">
    <xf numFmtId="0" fontId="0" fillId="0" borderId="0" xfId="0"/>
    <xf numFmtId="37" fontId="3" fillId="0" borderId="0" xfId="2" applyFont="1" applyBorder="1" applyAlignment="1" applyProtection="1">
      <alignment vertical="center"/>
    </xf>
    <xf numFmtId="37" fontId="5" fillId="0" borderId="0" xfId="2" applyFont="1" applyBorder="1" applyAlignment="1" applyProtection="1">
      <alignment vertical="center"/>
    </xf>
    <xf numFmtId="37" fontId="5" fillId="0" borderId="0" xfId="2" applyFont="1" applyBorder="1" applyAlignment="1" applyProtection="1">
      <alignment vertical="center"/>
      <protection locked="0"/>
    </xf>
    <xf numFmtId="37" fontId="3" fillId="0" borderId="0" xfId="2" applyFont="1" applyBorder="1" applyProtection="1"/>
    <xf numFmtId="37" fontId="7" fillId="0" borderId="0" xfId="2" applyFont="1" applyBorder="1" applyAlignment="1" applyProtection="1">
      <alignment vertical="center"/>
    </xf>
    <xf numFmtId="177" fontId="8" fillId="0" borderId="0" xfId="2" applyNumberFormat="1" applyFont="1" applyBorder="1" applyAlignment="1" applyProtection="1">
      <alignment horizontal="center" vertical="center"/>
    </xf>
    <xf numFmtId="177" fontId="8" fillId="0" borderId="1" xfId="2" applyNumberFormat="1" applyFont="1" applyBorder="1" applyAlignment="1" applyProtection="1">
      <alignment horizontal="center" vertical="center"/>
    </xf>
    <xf numFmtId="177" fontId="8" fillId="0" borderId="2" xfId="2" applyNumberFormat="1" applyFont="1" applyBorder="1" applyAlignment="1" applyProtection="1">
      <alignment horizontal="center" vertical="center"/>
    </xf>
    <xf numFmtId="37" fontId="9" fillId="0" borderId="3" xfId="2" applyFont="1" applyBorder="1" applyAlignment="1" applyProtection="1">
      <alignment horizontal="left" vertical="center"/>
    </xf>
    <xf numFmtId="37" fontId="9" fillId="0" borderId="3" xfId="2" applyFont="1" applyBorder="1" applyAlignment="1" applyProtection="1">
      <alignment vertical="center"/>
    </xf>
    <xf numFmtId="37" fontId="3" fillId="0" borderId="3" xfId="2" applyFont="1" applyBorder="1" applyAlignment="1" applyProtection="1">
      <alignment vertical="center"/>
    </xf>
    <xf numFmtId="37" fontId="3" fillId="0" borderId="3" xfId="2" applyFont="1" applyBorder="1" applyAlignment="1" applyProtection="1">
      <alignment horizontal="right" vertical="center"/>
    </xf>
    <xf numFmtId="37" fontId="9" fillId="0" borderId="0" xfId="2" applyFont="1" applyBorder="1" applyAlignment="1" applyProtection="1">
      <alignment vertical="center"/>
    </xf>
    <xf numFmtId="37" fontId="9" fillId="0" borderId="0" xfId="2" applyFont="1" applyBorder="1" applyAlignment="1" applyProtection="1">
      <alignment horizontal="left" vertical="center"/>
    </xf>
    <xf numFmtId="177" fontId="9" fillId="0" borderId="0" xfId="2" applyNumberFormat="1" applyFont="1" applyBorder="1" applyAlignment="1" applyProtection="1">
      <alignment vertical="center"/>
    </xf>
    <xf numFmtId="37" fontId="9" fillId="0" borderId="0" xfId="2" applyFont="1" applyBorder="1" applyAlignment="1" applyProtection="1">
      <alignment horizontal="right" vertical="center"/>
    </xf>
    <xf numFmtId="180" fontId="5" fillId="0" borderId="0" xfId="2" applyNumberFormat="1" applyFont="1" applyBorder="1" applyAlignment="1" applyProtection="1">
      <alignment vertical="center"/>
    </xf>
    <xf numFmtId="0" fontId="0" fillId="0" borderId="0" xfId="0" applyBorder="1" applyAlignment="1">
      <alignment horizontal="right" vertical="center"/>
    </xf>
    <xf numFmtId="37" fontId="6" fillId="0" borderId="0" xfId="2" applyFont="1" applyFill="1" applyBorder="1" applyAlignment="1" applyProtection="1">
      <alignment vertical="center"/>
    </xf>
    <xf numFmtId="177" fontId="9" fillId="0" borderId="4" xfId="2" applyNumberFormat="1" applyFont="1" applyFill="1" applyBorder="1" applyAlignment="1" applyProtection="1">
      <alignment vertical="center"/>
    </xf>
    <xf numFmtId="178" fontId="9" fillId="0" borderId="5" xfId="2" applyNumberFormat="1" applyFont="1" applyFill="1" applyBorder="1" applyAlignment="1" applyProtection="1">
      <alignment vertical="center"/>
    </xf>
    <xf numFmtId="177" fontId="9" fillId="0" borderId="6" xfId="2" applyNumberFormat="1" applyFont="1" applyFill="1" applyBorder="1" applyAlignment="1" applyProtection="1">
      <alignment vertical="center"/>
      <protection locked="0"/>
    </xf>
    <xf numFmtId="177" fontId="9" fillId="0" borderId="4" xfId="2" applyNumberFormat="1" applyFont="1" applyFill="1" applyBorder="1" applyAlignment="1" applyProtection="1">
      <alignment vertical="center"/>
      <protection locked="0"/>
    </xf>
    <xf numFmtId="37" fontId="3" fillId="0" borderId="0" xfId="2" quotePrefix="1" applyFont="1" applyBorder="1" applyProtection="1"/>
    <xf numFmtId="181" fontId="9" fillId="0" borderId="1" xfId="2" applyNumberFormat="1" applyFont="1" applyBorder="1" applyAlignment="1" applyProtection="1">
      <alignment vertical="center" shrinkToFit="1"/>
    </xf>
    <xf numFmtId="37" fontId="9" fillId="0" borderId="4" xfId="2" applyFont="1" applyBorder="1" applyAlignment="1" applyProtection="1">
      <alignment horizontal="center" vertical="center"/>
    </xf>
    <xf numFmtId="37" fontId="3" fillId="0" borderId="5" xfId="2" applyFont="1" applyBorder="1" applyAlignment="1" applyProtection="1">
      <alignment vertical="center"/>
    </xf>
    <xf numFmtId="37" fontId="9" fillId="0" borderId="7" xfId="2" applyFont="1" applyBorder="1" applyAlignment="1" applyProtection="1">
      <alignment horizontal="center" vertical="center"/>
    </xf>
    <xf numFmtId="37" fontId="9" fillId="0" borderId="8" xfId="2" applyFont="1" applyBorder="1" applyAlignment="1" applyProtection="1">
      <alignment horizontal="center" vertical="center"/>
    </xf>
    <xf numFmtId="37" fontId="9" fillId="0" borderId="9" xfId="2" applyFont="1" applyBorder="1" applyAlignment="1" applyProtection="1">
      <alignment horizontal="center" vertical="center"/>
    </xf>
    <xf numFmtId="177" fontId="9" fillId="0" borderId="9" xfId="2" applyNumberFormat="1" applyFont="1" applyBorder="1" applyAlignment="1" applyProtection="1">
      <alignment horizontal="right" vertical="center"/>
    </xf>
    <xf numFmtId="178" fontId="3" fillId="0" borderId="0" xfId="2" applyNumberFormat="1" applyFont="1" applyBorder="1" applyAlignment="1" applyProtection="1">
      <alignment vertical="center"/>
    </xf>
    <xf numFmtId="177" fontId="9" fillId="0" borderId="10" xfId="2" applyNumberFormat="1" applyFont="1" applyBorder="1" applyAlignment="1" applyProtection="1">
      <alignment vertical="center"/>
    </xf>
    <xf numFmtId="177" fontId="9" fillId="0" borderId="11" xfId="2" applyNumberFormat="1" applyFont="1" applyBorder="1" applyAlignment="1" applyProtection="1">
      <alignment vertical="center"/>
    </xf>
    <xf numFmtId="37" fontId="9" fillId="0" borderId="12" xfId="2" applyFont="1" applyBorder="1" applyAlignment="1" applyProtection="1">
      <alignment horizontal="center" vertical="center"/>
    </xf>
    <xf numFmtId="177" fontId="9" fillId="0" borderId="12" xfId="2" applyNumberFormat="1" applyFont="1" applyBorder="1" applyAlignment="1" applyProtection="1">
      <alignment horizontal="right" vertical="center"/>
    </xf>
    <xf numFmtId="177" fontId="9" fillId="0" borderId="13" xfId="2" applyNumberFormat="1" applyFont="1" applyBorder="1" applyAlignment="1" applyProtection="1">
      <alignment vertical="center"/>
    </xf>
    <xf numFmtId="177" fontId="9" fillId="0" borderId="12" xfId="2" applyNumberFormat="1" applyFont="1" applyBorder="1" applyAlignment="1" applyProtection="1">
      <alignment vertical="center"/>
    </xf>
    <xf numFmtId="37" fontId="9" fillId="0" borderId="14" xfId="2" applyFont="1" applyBorder="1" applyAlignment="1" applyProtection="1">
      <alignment horizontal="center" vertical="center"/>
    </xf>
    <xf numFmtId="177" fontId="9" fillId="0" borderId="14" xfId="2" applyNumberFormat="1" applyFont="1" applyBorder="1" applyAlignment="1" applyProtection="1">
      <alignment horizontal="right" vertical="center"/>
    </xf>
    <xf numFmtId="177" fontId="9" fillId="0" borderId="15" xfId="2" applyNumberFormat="1" applyFont="1" applyBorder="1" applyAlignment="1" applyProtection="1">
      <alignment vertical="center"/>
    </xf>
    <xf numFmtId="177" fontId="9" fillId="0" borderId="14" xfId="2" applyNumberFormat="1" applyFont="1" applyBorder="1" applyAlignment="1" applyProtection="1">
      <alignment vertical="center"/>
    </xf>
    <xf numFmtId="37" fontId="11" fillId="0" borderId="0" xfId="2" applyFont="1" applyBorder="1" applyProtection="1"/>
    <xf numFmtId="181" fontId="9" fillId="0" borderId="0" xfId="2" applyNumberFormat="1" applyFont="1" applyBorder="1" applyAlignment="1" applyProtection="1">
      <alignment vertical="center" shrinkToFit="1"/>
    </xf>
    <xf numFmtId="37" fontId="3" fillId="0" borderId="0" xfId="1" applyFont="1" applyBorder="1" applyAlignment="1" applyProtection="1">
      <alignment horizontal="left" vertical="center"/>
      <protection locked="0"/>
    </xf>
    <xf numFmtId="37" fontId="13" fillId="0" borderId="0" xfId="1" applyFont="1" applyBorder="1" applyAlignment="1">
      <alignment vertical="center"/>
    </xf>
    <xf numFmtId="0" fontId="13" fillId="0" borderId="0" xfId="0" applyFont="1" applyBorder="1" applyAlignment="1">
      <alignment horizontal="right" vertical="center"/>
    </xf>
    <xf numFmtId="37" fontId="13" fillId="0" borderId="0" xfId="1" applyFont="1" applyBorder="1" applyAlignment="1">
      <alignment horizontal="right" vertical="center"/>
    </xf>
    <xf numFmtId="37" fontId="3" fillId="0" borderId="16" xfId="1" applyFont="1" applyBorder="1" applyAlignment="1" applyProtection="1">
      <alignment horizontal="left" vertical="center"/>
      <protection locked="0"/>
    </xf>
    <xf numFmtId="37" fontId="13" fillId="0" borderId="16" xfId="1" applyFont="1" applyBorder="1" applyAlignment="1">
      <alignment vertical="center"/>
    </xf>
    <xf numFmtId="37" fontId="14" fillId="0" borderId="16" xfId="1" applyFont="1" applyBorder="1" applyAlignment="1">
      <alignment vertical="center"/>
    </xf>
    <xf numFmtId="37" fontId="16" fillId="0" borderId="3" xfId="1" applyFont="1" applyBorder="1" applyAlignment="1">
      <alignment vertical="center"/>
    </xf>
    <xf numFmtId="37" fontId="17" fillId="0" borderId="3" xfId="1" applyFont="1" applyBorder="1" applyAlignment="1">
      <alignment horizontal="right" vertical="center"/>
    </xf>
    <xf numFmtId="37" fontId="13" fillId="0" borderId="17" xfId="1" applyFont="1" applyBorder="1" applyAlignment="1" applyProtection="1">
      <alignment vertical="center"/>
    </xf>
    <xf numFmtId="179" fontId="13" fillId="0" borderId="18" xfId="1" applyNumberFormat="1" applyFont="1" applyBorder="1" applyAlignment="1" applyProtection="1">
      <alignment horizontal="right" vertical="center"/>
    </xf>
    <xf numFmtId="37" fontId="13" fillId="0" borderId="19" xfId="1" applyFont="1" applyBorder="1" applyAlignment="1" applyProtection="1">
      <alignment vertical="center"/>
    </xf>
    <xf numFmtId="179" fontId="13" fillId="0" borderId="20" xfId="1" applyNumberFormat="1" applyFont="1" applyBorder="1" applyAlignment="1" applyProtection="1">
      <alignment vertical="center"/>
    </xf>
    <xf numFmtId="179" fontId="13" fillId="0" borderId="21"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37" fontId="13" fillId="0" borderId="22" xfId="1" applyFont="1" applyBorder="1" applyAlignment="1" applyProtection="1">
      <alignment vertical="center"/>
    </xf>
    <xf numFmtId="179" fontId="13" fillId="0" borderId="23" xfId="1" applyNumberFormat="1" applyFont="1" applyBorder="1" applyAlignment="1" applyProtection="1">
      <alignment vertical="center"/>
    </xf>
    <xf numFmtId="179" fontId="13" fillId="0" borderId="0" xfId="1" applyNumberFormat="1" applyFont="1" applyBorder="1" applyAlignment="1" applyProtection="1">
      <alignment vertical="center"/>
    </xf>
    <xf numFmtId="179" fontId="13" fillId="0" borderId="21" xfId="1" applyNumberFormat="1" applyFont="1" applyBorder="1" applyAlignment="1" applyProtection="1">
      <alignment vertical="center"/>
    </xf>
    <xf numFmtId="0" fontId="13" fillId="0" borderId="19" xfId="1" applyNumberFormat="1" applyFont="1" applyBorder="1" applyAlignment="1" applyProtection="1">
      <alignment vertical="center"/>
    </xf>
    <xf numFmtId="37" fontId="20" fillId="0" borderId="22" xfId="1" applyFont="1" applyBorder="1" applyAlignment="1" applyProtection="1">
      <alignment vertical="center"/>
    </xf>
    <xf numFmtId="179" fontId="20" fillId="0" borderId="21" xfId="1" applyNumberFormat="1" applyFont="1" applyBorder="1" applyAlignment="1" applyProtection="1">
      <alignment vertical="center"/>
    </xf>
    <xf numFmtId="0" fontId="13" fillId="0" borderId="22" xfId="1" applyNumberFormat="1" applyFont="1" applyBorder="1" applyAlignment="1" applyProtection="1">
      <alignment vertical="center"/>
    </xf>
    <xf numFmtId="37" fontId="13" fillId="0" borderId="24" xfId="1" applyFont="1" applyBorder="1" applyAlignment="1" applyProtection="1">
      <alignment vertical="center"/>
    </xf>
    <xf numFmtId="179" fontId="13" fillId="0" borderId="25" xfId="1" applyNumberFormat="1" applyFont="1" applyBorder="1" applyAlignment="1" applyProtection="1">
      <alignment horizontal="right" vertical="center"/>
    </xf>
    <xf numFmtId="37" fontId="13" fillId="0" borderId="26" xfId="1" applyFont="1" applyBorder="1" applyAlignment="1" applyProtection="1">
      <alignment vertical="center"/>
    </xf>
    <xf numFmtId="179" fontId="13" fillId="0" borderId="25" xfId="1" applyNumberFormat="1" applyFont="1" applyBorder="1" applyAlignment="1" applyProtection="1">
      <alignment vertical="center"/>
    </xf>
    <xf numFmtId="179" fontId="13" fillId="0" borderId="27" xfId="1" applyNumberFormat="1" applyFont="1" applyBorder="1" applyAlignment="1" applyProtection="1">
      <alignment vertical="center"/>
    </xf>
    <xf numFmtId="0" fontId="20" fillId="0" borderId="0" xfId="0" applyFont="1" applyBorder="1" applyAlignment="1">
      <alignment horizontal="right" vertical="center"/>
    </xf>
    <xf numFmtId="37" fontId="15" fillId="0" borderId="0" xfId="1" applyFont="1" applyAlignment="1" applyProtection="1">
      <alignment horizontal="centerContinuous" vertical="center"/>
    </xf>
    <xf numFmtId="0" fontId="13" fillId="0" borderId="0" xfId="0" applyFont="1" applyAlignment="1">
      <alignment horizontal="centerContinuous" vertical="center"/>
    </xf>
    <xf numFmtId="176" fontId="13" fillId="0" borderId="28" xfId="1" applyNumberFormat="1" applyFont="1" applyBorder="1" applyAlignment="1" applyProtection="1">
      <alignment vertical="center"/>
    </xf>
    <xf numFmtId="179" fontId="13" fillId="0" borderId="20" xfId="1" applyNumberFormat="1" applyFont="1" applyBorder="1" applyAlignment="1" applyProtection="1">
      <alignment vertical="center" shrinkToFit="1"/>
    </xf>
    <xf numFmtId="176" fontId="13" fillId="0" borderId="29" xfId="1" applyNumberFormat="1" applyFont="1" applyBorder="1" applyAlignment="1" applyProtection="1">
      <alignment vertical="center"/>
    </xf>
    <xf numFmtId="179" fontId="13" fillId="0" borderId="23" xfId="1" applyNumberFormat="1" applyFont="1" applyBorder="1" applyAlignment="1" applyProtection="1">
      <alignment vertical="center" shrinkToFit="1"/>
    </xf>
    <xf numFmtId="176" fontId="13" fillId="0" borderId="30" xfId="1" applyNumberFormat="1" applyFont="1" applyBorder="1" applyAlignment="1" applyProtection="1">
      <alignment vertical="center"/>
    </xf>
    <xf numFmtId="179" fontId="13" fillId="0" borderId="27" xfId="1" applyNumberFormat="1" applyFont="1" applyBorder="1" applyAlignment="1" applyProtection="1">
      <alignment vertical="center" shrinkToFit="1"/>
    </xf>
    <xf numFmtId="37" fontId="5" fillId="2" borderId="0" xfId="2" applyFont="1" applyFill="1" applyBorder="1" applyAlignment="1" applyProtection="1">
      <alignment vertical="center"/>
    </xf>
    <xf numFmtId="37" fontId="3" fillId="2" borderId="0" xfId="2" applyFont="1" applyFill="1" applyBorder="1" applyAlignment="1" applyProtection="1">
      <alignment vertical="center"/>
    </xf>
    <xf numFmtId="37" fontId="10" fillId="2" borderId="0" xfId="2" applyFont="1" applyFill="1" applyBorder="1" applyAlignment="1" applyProtection="1">
      <alignment vertical="center"/>
    </xf>
    <xf numFmtId="179" fontId="13" fillId="0" borderId="76" xfId="1" applyNumberFormat="1" applyFont="1" applyBorder="1" applyAlignment="1" applyProtection="1">
      <alignment vertical="center"/>
    </xf>
    <xf numFmtId="0" fontId="22" fillId="0" borderId="0" xfId="0" applyFont="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13" fillId="0" borderId="0" xfId="0" applyFont="1"/>
    <xf numFmtId="0" fontId="22" fillId="0" borderId="77" xfId="0" applyFont="1" applyFill="1" applyBorder="1" applyAlignment="1">
      <alignment horizontal="center" vertical="center"/>
    </xf>
    <xf numFmtId="182" fontId="22" fillId="0" borderId="77" xfId="0" applyNumberFormat="1" applyFont="1" applyFill="1" applyBorder="1" applyAlignment="1">
      <alignment vertical="center"/>
    </xf>
    <xf numFmtId="0" fontId="22" fillId="0" borderId="0"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1" xfId="0" applyFont="1" applyFill="1" applyBorder="1" applyAlignment="1">
      <alignment horizontal="center" vertical="center"/>
    </xf>
    <xf numFmtId="0" fontId="22" fillId="0" borderId="84" xfId="0" applyFont="1" applyFill="1" applyBorder="1" applyAlignment="1">
      <alignment horizontal="center" vertical="center"/>
    </xf>
    <xf numFmtId="182" fontId="22" fillId="0" borderId="85" xfId="0" applyNumberFormat="1" applyFont="1" applyFill="1" applyBorder="1" applyAlignment="1">
      <alignment vertical="center"/>
    </xf>
    <xf numFmtId="0" fontId="22" fillId="0" borderId="86" xfId="0" applyNumberFormat="1" applyFont="1" applyFill="1" applyBorder="1" applyAlignment="1">
      <alignment vertical="center"/>
    </xf>
    <xf numFmtId="179" fontId="22" fillId="0" borderId="87" xfId="0" applyNumberFormat="1" applyFont="1" applyFill="1" applyBorder="1" applyAlignment="1">
      <alignment vertical="center"/>
    </xf>
    <xf numFmtId="0" fontId="22" fillId="0" borderId="88" xfId="0" applyFont="1" applyFill="1" applyBorder="1" applyAlignment="1">
      <alignment horizontal="center" vertical="center"/>
    </xf>
    <xf numFmtId="182" fontId="22" fillId="0" borderId="89" xfId="0" applyNumberFormat="1" applyFont="1" applyFill="1" applyBorder="1" applyAlignment="1">
      <alignment vertical="center"/>
    </xf>
    <xf numFmtId="182" fontId="22" fillId="0" borderId="0" xfId="0" applyNumberFormat="1" applyFont="1" applyFill="1" applyBorder="1" applyAlignment="1">
      <alignment vertical="center"/>
    </xf>
    <xf numFmtId="183" fontId="22" fillId="0" borderId="90" xfId="0" applyNumberFormat="1" applyFont="1" applyFill="1" applyBorder="1" applyAlignment="1">
      <alignment vertical="center"/>
    </xf>
    <xf numFmtId="0" fontId="22" fillId="0" borderId="91" xfId="0" applyFont="1" applyFill="1" applyBorder="1" applyAlignment="1">
      <alignment horizontal="center" vertical="center"/>
    </xf>
    <xf numFmtId="182" fontId="22" fillId="0" borderId="92" xfId="0" applyNumberFormat="1" applyFont="1" applyFill="1" applyBorder="1" applyAlignment="1">
      <alignment vertical="center"/>
    </xf>
    <xf numFmtId="182" fontId="22" fillId="0" borderId="93" xfId="0" applyNumberFormat="1" applyFont="1" applyFill="1" applyBorder="1" applyAlignment="1">
      <alignment vertical="center"/>
    </xf>
    <xf numFmtId="183" fontId="22" fillId="0" borderId="94" xfId="0" applyNumberFormat="1" applyFont="1" applyFill="1" applyBorder="1" applyAlignment="1">
      <alignment vertical="center"/>
    </xf>
    <xf numFmtId="183" fontId="22" fillId="0" borderId="90" xfId="0" applyNumberFormat="1" applyFont="1" applyFill="1" applyBorder="1" applyAlignment="1">
      <alignment horizontal="right" vertical="center"/>
    </xf>
    <xf numFmtId="0" fontId="22" fillId="0" borderId="95" xfId="0" applyFont="1" applyFill="1" applyBorder="1" applyAlignment="1">
      <alignment horizontal="center" vertical="center"/>
    </xf>
    <xf numFmtId="182" fontId="22" fillId="0" borderId="96" xfId="0" applyNumberFormat="1" applyFont="1" applyFill="1" applyBorder="1" applyAlignment="1">
      <alignment vertical="center"/>
    </xf>
    <xf numFmtId="182" fontId="22" fillId="0" borderId="97" xfId="0" applyNumberFormat="1" applyFont="1" applyFill="1" applyBorder="1" applyAlignment="1">
      <alignment vertical="center"/>
    </xf>
    <xf numFmtId="183" fontId="22" fillId="0" borderId="98" xfId="0" applyNumberFormat="1" applyFont="1" applyFill="1" applyBorder="1" applyAlignment="1">
      <alignment vertical="center"/>
    </xf>
    <xf numFmtId="182" fontId="22" fillId="0" borderId="89" xfId="0" applyNumberFormat="1" applyFont="1" applyFill="1" applyBorder="1" applyAlignment="1">
      <alignment horizontal="right" vertical="center"/>
    </xf>
    <xf numFmtId="0" fontId="22" fillId="0" borderId="99" xfId="0" applyFont="1" applyFill="1" applyBorder="1" applyAlignment="1">
      <alignment horizontal="center" vertical="center"/>
    </xf>
    <xf numFmtId="182" fontId="22" fillId="0" borderId="81" xfId="0" applyNumberFormat="1" applyFont="1" applyFill="1" applyBorder="1" applyAlignment="1">
      <alignment vertical="center"/>
    </xf>
    <xf numFmtId="183" fontId="22" fillId="0" borderId="100" xfId="0" applyNumberFormat="1" applyFont="1" applyFill="1" applyBorder="1" applyAlignment="1">
      <alignment vertical="center"/>
    </xf>
    <xf numFmtId="0" fontId="22" fillId="3" borderId="88" xfId="0" applyFont="1" applyFill="1" applyBorder="1" applyAlignment="1">
      <alignment horizontal="center" vertical="center"/>
    </xf>
    <xf numFmtId="0" fontId="22" fillId="0" borderId="0" xfId="0" applyFont="1"/>
    <xf numFmtId="0" fontId="22" fillId="0" borderId="101" xfId="0" applyFont="1" applyFill="1" applyBorder="1" applyAlignment="1">
      <alignment horizontal="center" vertical="center"/>
    </xf>
    <xf numFmtId="182" fontId="22" fillId="0" borderId="102" xfId="0" applyNumberFormat="1" applyFont="1" applyFill="1" applyBorder="1" applyAlignment="1">
      <alignment vertical="center"/>
    </xf>
    <xf numFmtId="0" fontId="22" fillId="0" borderId="103" xfId="0" applyFont="1" applyFill="1" applyBorder="1" applyAlignment="1">
      <alignment horizontal="center" vertical="center"/>
    </xf>
    <xf numFmtId="182" fontId="22" fillId="0" borderId="104" xfId="0" applyNumberFormat="1" applyFont="1" applyFill="1" applyBorder="1" applyAlignment="1">
      <alignment vertical="center"/>
    </xf>
    <xf numFmtId="182" fontId="22" fillId="0" borderId="105" xfId="0" applyNumberFormat="1" applyFont="1" applyFill="1" applyBorder="1" applyAlignment="1">
      <alignment vertical="center"/>
    </xf>
    <xf numFmtId="182" fontId="22" fillId="3" borderId="107" xfId="0" applyNumberFormat="1" applyFont="1" applyFill="1" applyBorder="1" applyAlignment="1">
      <alignment vertical="center"/>
    </xf>
    <xf numFmtId="182" fontId="22" fillId="0" borderId="108" xfId="0" applyNumberFormat="1" applyFont="1" applyFill="1" applyBorder="1" applyAlignment="1">
      <alignment vertical="center"/>
    </xf>
    <xf numFmtId="183" fontId="22" fillId="0" borderId="106" xfId="0" applyNumberFormat="1" applyFont="1" applyFill="1" applyBorder="1" applyAlignment="1">
      <alignment vertical="center"/>
    </xf>
    <xf numFmtId="37" fontId="13" fillId="0" borderId="0" xfId="1" applyFont="1" applyFill="1" applyBorder="1" applyAlignment="1" applyProtection="1">
      <alignment vertical="center"/>
    </xf>
    <xf numFmtId="177" fontId="9" fillId="0" borderId="31" xfId="2" applyNumberFormat="1" applyFont="1" applyFill="1" applyBorder="1" applyAlignment="1" applyProtection="1">
      <alignment horizontal="right" vertical="center"/>
    </xf>
    <xf numFmtId="177" fontId="9" fillId="0" borderId="32"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vertical="center"/>
    </xf>
    <xf numFmtId="177" fontId="9" fillId="0" borderId="34" xfId="2" applyNumberFormat="1" applyFont="1" applyFill="1" applyBorder="1" applyAlignment="1" applyProtection="1">
      <alignment vertical="center"/>
    </xf>
    <xf numFmtId="177" fontId="9" fillId="0" borderId="35" xfId="2" applyNumberFormat="1" applyFont="1" applyFill="1" applyBorder="1" applyAlignment="1" applyProtection="1">
      <alignment horizontal="right" vertical="center"/>
    </xf>
    <xf numFmtId="177" fontId="9" fillId="0" borderId="36" xfId="2" applyNumberFormat="1" applyFont="1" applyFill="1" applyBorder="1" applyAlignment="1" applyProtection="1">
      <alignment horizontal="right" vertical="center"/>
    </xf>
    <xf numFmtId="177" fontId="8" fillId="0" borderId="1" xfId="2" applyNumberFormat="1" applyFont="1" applyBorder="1" applyAlignment="1" applyProtection="1">
      <alignment vertical="center"/>
    </xf>
    <xf numFmtId="177" fontId="8" fillId="0" borderId="2" xfId="2" applyNumberFormat="1" applyFont="1" applyBorder="1" applyAlignment="1" applyProtection="1">
      <alignment vertical="center"/>
    </xf>
    <xf numFmtId="177" fontId="9" fillId="0" borderId="37" xfId="2" applyNumberFormat="1" applyFont="1" applyFill="1" applyBorder="1" applyAlignment="1" applyProtection="1">
      <alignment vertical="center"/>
    </xf>
    <xf numFmtId="177" fontId="9" fillId="0" borderId="38" xfId="2" applyNumberFormat="1" applyFont="1" applyFill="1" applyBorder="1" applyAlignment="1" applyProtection="1">
      <alignment vertical="center"/>
    </xf>
    <xf numFmtId="177" fontId="9" fillId="0" borderId="39" xfId="2" applyNumberFormat="1" applyFont="1" applyFill="1" applyBorder="1" applyAlignment="1" applyProtection="1">
      <alignment vertical="center"/>
    </xf>
    <xf numFmtId="177" fontId="9" fillId="0" borderId="40" xfId="2" applyNumberFormat="1" applyFont="1" applyFill="1" applyBorder="1" applyAlignment="1" applyProtection="1">
      <alignment vertical="center"/>
    </xf>
    <xf numFmtId="177" fontId="9" fillId="0" borderId="52" xfId="2" applyNumberFormat="1" applyFont="1" applyBorder="1" applyAlignment="1" applyProtection="1">
      <alignment vertical="center"/>
    </xf>
    <xf numFmtId="177" fontId="9" fillId="0" borderId="53" xfId="2" applyNumberFormat="1" applyFont="1" applyBorder="1" applyAlignment="1" applyProtection="1">
      <alignment vertical="center"/>
    </xf>
    <xf numFmtId="177" fontId="9" fillId="0" borderId="50" xfId="2" applyNumberFormat="1" applyFont="1" applyBorder="1" applyAlignment="1" applyProtection="1">
      <alignment vertical="center"/>
    </xf>
    <xf numFmtId="177" fontId="9" fillId="0" borderId="51" xfId="2" applyNumberFormat="1" applyFont="1" applyBorder="1" applyAlignment="1" applyProtection="1">
      <alignment vertical="center"/>
    </xf>
    <xf numFmtId="177" fontId="9" fillId="0" borderId="53" xfId="2" applyNumberFormat="1" applyFont="1" applyFill="1" applyBorder="1" applyAlignment="1" applyProtection="1">
      <alignment horizontal="right" vertical="center"/>
    </xf>
    <xf numFmtId="177" fontId="9" fillId="0" borderId="42" xfId="2" applyNumberFormat="1" applyFont="1" applyFill="1" applyBorder="1" applyAlignment="1" applyProtection="1">
      <alignment horizontal="right" vertical="center"/>
    </xf>
    <xf numFmtId="37" fontId="4" fillId="0" borderId="0" xfId="2" applyFont="1" applyBorder="1" applyAlignment="1" applyProtection="1">
      <alignment horizontal="left" vertical="center"/>
    </xf>
    <xf numFmtId="37" fontId="9" fillId="0" borderId="39" xfId="2" applyFont="1" applyFill="1" applyBorder="1" applyAlignment="1" applyProtection="1">
      <alignment horizontal="center" vertical="center"/>
    </xf>
    <xf numFmtId="37" fontId="9" fillId="0" borderId="40" xfId="2" applyFont="1" applyFill="1" applyBorder="1" applyAlignment="1" applyProtection="1">
      <alignment horizontal="center" vertical="center"/>
    </xf>
    <xf numFmtId="37" fontId="21" fillId="0" borderId="41" xfId="2" applyFont="1" applyFill="1" applyBorder="1" applyAlignment="1" applyProtection="1">
      <alignment horizontal="center" vertical="center"/>
    </xf>
    <xf numFmtId="37" fontId="21" fillId="0" borderId="40" xfId="2" applyFont="1" applyFill="1" applyBorder="1" applyAlignment="1" applyProtection="1">
      <alignment horizontal="center" vertical="center"/>
    </xf>
    <xf numFmtId="177" fontId="9" fillId="0" borderId="31" xfId="2" applyNumberFormat="1" applyFont="1" applyFill="1" applyBorder="1" applyAlignment="1" applyProtection="1">
      <alignment vertical="center"/>
    </xf>
    <xf numFmtId="177" fontId="9" fillId="0" borderId="42" xfId="2" applyNumberFormat="1" applyFont="1" applyFill="1" applyBorder="1" applyAlignment="1" applyProtection="1">
      <alignment vertical="center"/>
    </xf>
    <xf numFmtId="177" fontId="21" fillId="0" borderId="43" xfId="2" applyNumberFormat="1" applyFont="1" applyFill="1" applyBorder="1" applyAlignment="1" applyProtection="1">
      <alignment horizontal="right" vertical="center"/>
    </xf>
    <xf numFmtId="177" fontId="21" fillId="0" borderId="38" xfId="2" applyNumberFormat="1" applyFont="1" applyFill="1" applyBorder="1" applyAlignment="1" applyProtection="1">
      <alignment horizontal="right" vertical="center"/>
    </xf>
    <xf numFmtId="37" fontId="5" fillId="0" borderId="0" xfId="2" applyFont="1" applyBorder="1" applyAlignment="1" applyProtection="1">
      <alignment vertical="center" shrinkToFit="1"/>
    </xf>
    <xf numFmtId="37" fontId="3" fillId="0" borderId="0" xfId="2" applyFont="1" applyBorder="1" applyAlignment="1" applyProtection="1">
      <alignment vertical="center" wrapText="1"/>
    </xf>
    <xf numFmtId="37" fontId="9" fillId="0" borderId="41" xfId="2" applyFont="1" applyBorder="1" applyAlignment="1" applyProtection="1">
      <alignment horizontal="center" vertical="center"/>
    </xf>
    <xf numFmtId="37" fontId="9" fillId="0" borderId="44" xfId="2" applyFont="1" applyBorder="1" applyAlignment="1" applyProtection="1">
      <alignment horizontal="center" vertical="center"/>
    </xf>
    <xf numFmtId="37" fontId="5" fillId="0" borderId="0" xfId="2" applyFont="1" applyBorder="1" applyAlignment="1" applyProtection="1"/>
    <xf numFmtId="37" fontId="9" fillId="0" borderId="33" xfId="2" applyFont="1" applyBorder="1" applyAlignment="1" applyProtection="1">
      <alignment vertical="center"/>
    </xf>
    <xf numFmtId="37" fontId="9" fillId="0" borderId="34" xfId="2" applyFont="1" applyBorder="1" applyAlignment="1" applyProtection="1">
      <alignment vertical="center"/>
    </xf>
    <xf numFmtId="37" fontId="9" fillId="0" borderId="45" xfId="2" applyFont="1" applyBorder="1" applyAlignment="1" applyProtection="1">
      <alignment horizontal="center" vertical="center" textRotation="255"/>
    </xf>
    <xf numFmtId="37" fontId="9" fillId="0" borderId="46" xfId="2" applyFont="1" applyBorder="1" applyAlignment="1" applyProtection="1">
      <alignment horizontal="center" vertical="center" textRotation="255"/>
    </xf>
    <xf numFmtId="37" fontId="9" fillId="0" borderId="47" xfId="2" applyFont="1" applyBorder="1" applyAlignment="1" applyProtection="1">
      <alignment horizontal="center" vertical="center" textRotation="255"/>
    </xf>
    <xf numFmtId="37" fontId="9" fillId="0" borderId="35" xfId="2" applyFont="1" applyBorder="1" applyAlignment="1" applyProtection="1">
      <alignment vertical="center"/>
    </xf>
    <xf numFmtId="37" fontId="9" fillId="0" borderId="36" xfId="2" applyFont="1" applyBorder="1" applyAlignment="1" applyProtection="1">
      <alignment vertical="center"/>
    </xf>
    <xf numFmtId="37" fontId="9" fillId="0" borderId="48" xfId="2" applyFont="1" applyBorder="1" applyAlignment="1" applyProtection="1">
      <alignment vertical="center"/>
    </xf>
    <xf numFmtId="37" fontId="9" fillId="0" borderId="49" xfId="2" applyFont="1" applyBorder="1" applyAlignment="1" applyProtection="1">
      <alignment vertical="center"/>
    </xf>
    <xf numFmtId="37" fontId="9" fillId="0" borderId="31" xfId="2" applyFont="1" applyBorder="1" applyAlignment="1" applyProtection="1">
      <alignment vertical="center"/>
    </xf>
    <xf numFmtId="37" fontId="9" fillId="0" borderId="32" xfId="2" applyFont="1" applyBorder="1" applyAlignment="1" applyProtection="1">
      <alignment vertical="center"/>
    </xf>
    <xf numFmtId="177" fontId="9" fillId="0" borderId="54" xfId="2" applyNumberFormat="1" applyFont="1" applyBorder="1" applyAlignment="1" applyProtection="1">
      <alignment vertical="center"/>
    </xf>
    <xf numFmtId="177" fontId="9" fillId="0" borderId="42" xfId="2" applyNumberFormat="1" applyFont="1" applyBorder="1" applyAlignment="1" applyProtection="1">
      <alignment vertical="center"/>
    </xf>
    <xf numFmtId="177" fontId="9" fillId="0" borderId="48" xfId="2" applyNumberFormat="1" applyFont="1" applyFill="1" applyBorder="1" applyAlignment="1" applyProtection="1">
      <alignment horizontal="right" vertical="center"/>
    </xf>
    <xf numFmtId="177" fontId="9" fillId="0" borderId="51" xfId="2" applyNumberFormat="1" applyFont="1" applyFill="1" applyBorder="1" applyAlignment="1" applyProtection="1">
      <alignment horizontal="right" vertical="center"/>
    </xf>
    <xf numFmtId="177" fontId="9" fillId="0" borderId="49" xfId="2" applyNumberFormat="1" applyFont="1" applyFill="1" applyBorder="1" applyAlignment="1" applyProtection="1">
      <alignment horizontal="right" vertical="center"/>
    </xf>
    <xf numFmtId="177" fontId="9" fillId="0" borderId="33" xfId="2" applyNumberFormat="1" applyFont="1" applyFill="1" applyBorder="1" applyAlignment="1" applyProtection="1">
      <alignment horizontal="right" vertical="center"/>
    </xf>
    <xf numFmtId="177" fontId="9" fillId="0" borderId="34" xfId="2" applyNumberFormat="1" applyFont="1" applyFill="1" applyBorder="1" applyAlignment="1" applyProtection="1">
      <alignment horizontal="right" vertical="center"/>
    </xf>
    <xf numFmtId="177" fontId="9" fillId="0" borderId="55" xfId="2" applyNumberFormat="1" applyFont="1" applyFill="1" applyBorder="1" applyAlignment="1" applyProtection="1">
      <alignment horizontal="right" vertical="center"/>
    </xf>
    <xf numFmtId="177" fontId="9" fillId="0" borderId="33" xfId="2" applyNumberFormat="1" applyFont="1" applyBorder="1" applyAlignment="1" applyProtection="1">
      <alignment vertical="center"/>
    </xf>
    <xf numFmtId="177" fontId="9" fillId="0" borderId="34" xfId="2" applyNumberFormat="1" applyFont="1" applyBorder="1" applyAlignment="1" applyProtection="1">
      <alignment vertical="center"/>
    </xf>
    <xf numFmtId="177" fontId="9" fillId="0" borderId="56" xfId="2" applyNumberFormat="1" applyFont="1" applyBorder="1" applyAlignment="1" applyProtection="1">
      <alignment vertical="center"/>
    </xf>
    <xf numFmtId="177" fontId="9" fillId="0" borderId="57" xfId="2" applyNumberFormat="1" applyFont="1" applyBorder="1" applyAlignment="1" applyProtection="1">
      <alignment vertical="center"/>
    </xf>
    <xf numFmtId="177" fontId="9" fillId="0" borderId="58" xfId="2" applyNumberFormat="1" applyFont="1" applyBorder="1" applyAlignment="1" applyProtection="1">
      <alignment horizontal="right" vertical="center"/>
    </xf>
    <xf numFmtId="177" fontId="9" fillId="0" borderId="57" xfId="2" applyNumberFormat="1" applyFont="1" applyBorder="1" applyAlignment="1" applyProtection="1">
      <alignment horizontal="right" vertical="center"/>
    </xf>
    <xf numFmtId="177" fontId="9" fillId="0" borderId="59" xfId="2" applyNumberFormat="1" applyFont="1" applyBorder="1" applyAlignment="1" applyProtection="1">
      <alignment horizontal="right" vertical="center"/>
    </xf>
    <xf numFmtId="177" fontId="9" fillId="0" borderId="60" xfId="2" applyNumberFormat="1" applyFont="1" applyBorder="1" applyAlignment="1" applyProtection="1">
      <alignment vertical="center"/>
    </xf>
    <xf numFmtId="177" fontId="9" fillId="0" borderId="55" xfId="2" applyNumberFormat="1" applyFont="1" applyBorder="1" applyAlignment="1" applyProtection="1">
      <alignment vertical="center"/>
    </xf>
    <xf numFmtId="177" fontId="9" fillId="0" borderId="58" xfId="2" applyNumberFormat="1" applyFont="1" applyBorder="1" applyAlignment="1" applyProtection="1">
      <alignment vertical="center"/>
    </xf>
    <xf numFmtId="177" fontId="9" fillId="0" borderId="59" xfId="2" applyNumberFormat="1" applyFont="1" applyBorder="1" applyAlignment="1" applyProtection="1">
      <alignment vertical="center"/>
    </xf>
    <xf numFmtId="177" fontId="9" fillId="0" borderId="41" xfId="2" applyNumberFormat="1" applyFont="1" applyBorder="1" applyAlignment="1" applyProtection="1">
      <alignment vertical="center"/>
    </xf>
    <xf numFmtId="177" fontId="9" fillId="0" borderId="40" xfId="2" applyNumberFormat="1" applyFont="1" applyBorder="1" applyAlignment="1" applyProtection="1">
      <alignment vertical="center"/>
    </xf>
    <xf numFmtId="177" fontId="9" fillId="0" borderId="39" xfId="2" applyNumberFormat="1" applyFont="1" applyBorder="1" applyAlignment="1" applyProtection="1">
      <alignment vertical="center"/>
    </xf>
    <xf numFmtId="37" fontId="9" fillId="0" borderId="10" xfId="2" applyFont="1" applyBorder="1" applyAlignment="1" applyProtection="1">
      <alignment horizontal="center" vertical="center" textRotation="255"/>
    </xf>
    <xf numFmtId="37" fontId="9" fillId="0" borderId="61" xfId="2" applyFont="1" applyBorder="1" applyAlignment="1" applyProtection="1">
      <alignment horizontal="center" vertical="center" textRotation="255"/>
    </xf>
    <xf numFmtId="37" fontId="9" fillId="0" borderId="62" xfId="2" applyFont="1" applyBorder="1" applyAlignment="1" applyProtection="1">
      <alignment horizontal="center" vertical="center" textRotation="255"/>
    </xf>
    <xf numFmtId="177" fontId="21" fillId="0" borderId="52" xfId="2" applyNumberFormat="1" applyFont="1" applyFill="1" applyBorder="1" applyAlignment="1" applyProtection="1">
      <alignment horizontal="right" vertical="center"/>
    </xf>
    <xf numFmtId="177" fontId="21" fillId="0" borderId="53" xfId="2" applyNumberFormat="1" applyFont="1" applyFill="1" applyBorder="1" applyAlignment="1" applyProtection="1">
      <alignment horizontal="right" vertical="center"/>
    </xf>
    <xf numFmtId="177" fontId="9" fillId="0" borderId="35" xfId="2" applyNumberFormat="1" applyFont="1" applyFill="1" applyBorder="1" applyAlignment="1" applyProtection="1">
      <alignment vertical="center"/>
    </xf>
    <xf numFmtId="177" fontId="9" fillId="0" borderId="53" xfId="2" applyNumberFormat="1" applyFont="1" applyFill="1" applyBorder="1" applyAlignment="1" applyProtection="1">
      <alignment vertical="center"/>
    </xf>
    <xf numFmtId="177" fontId="21" fillId="0" borderId="54" xfId="2" applyNumberFormat="1" applyFont="1" applyFill="1" applyBorder="1" applyAlignment="1" applyProtection="1">
      <alignment horizontal="right" vertical="center"/>
    </xf>
    <xf numFmtId="177" fontId="21" fillId="0" borderId="42" xfId="2" applyNumberFormat="1" applyFont="1" applyFill="1" applyBorder="1" applyAlignment="1" applyProtection="1">
      <alignment horizontal="right" vertical="center"/>
    </xf>
    <xf numFmtId="177" fontId="21" fillId="0" borderId="41" xfId="2" applyNumberFormat="1" applyFont="1" applyFill="1" applyBorder="1" applyAlignment="1" applyProtection="1">
      <alignment vertical="center"/>
    </xf>
    <xf numFmtId="177" fontId="21" fillId="0" borderId="40" xfId="2" applyNumberFormat="1" applyFont="1" applyFill="1" applyBorder="1" applyAlignment="1" applyProtection="1">
      <alignment vertical="center"/>
    </xf>
    <xf numFmtId="37" fontId="9" fillId="0" borderId="63" xfId="2" applyFont="1" applyBorder="1" applyAlignment="1" applyProtection="1">
      <alignment horizontal="center" vertical="center"/>
    </xf>
    <xf numFmtId="37" fontId="9" fillId="0" borderId="40" xfId="2" applyFont="1" applyBorder="1" applyAlignment="1" applyProtection="1">
      <alignment horizontal="center" vertical="center"/>
    </xf>
    <xf numFmtId="37" fontId="9" fillId="0" borderId="39" xfId="2" applyFont="1" applyBorder="1" applyAlignment="1" applyProtection="1">
      <alignment horizontal="center" vertical="center"/>
    </xf>
    <xf numFmtId="177" fontId="9" fillId="0" borderId="55" xfId="2" applyNumberFormat="1" applyFont="1" applyFill="1" applyBorder="1" applyAlignment="1" applyProtection="1">
      <alignment vertical="center"/>
    </xf>
    <xf numFmtId="37" fontId="9" fillId="0" borderId="64" xfId="2" applyFont="1" applyBorder="1" applyAlignment="1" applyProtection="1">
      <alignment vertical="center"/>
    </xf>
    <xf numFmtId="37" fontId="9" fillId="0" borderId="41" xfId="2" applyFont="1" applyBorder="1" applyAlignment="1" applyProtection="1">
      <alignment vertical="center"/>
    </xf>
    <xf numFmtId="37" fontId="9" fillId="0" borderId="63" xfId="2" applyFont="1" applyBorder="1" applyAlignment="1" applyProtection="1">
      <alignment vertical="center"/>
    </xf>
    <xf numFmtId="37" fontId="9" fillId="0" borderId="44" xfId="2" applyFont="1" applyBorder="1" applyAlignment="1" applyProtection="1">
      <alignment vertical="center"/>
    </xf>
    <xf numFmtId="37" fontId="9" fillId="0" borderId="58" xfId="2" applyFont="1" applyBorder="1" applyAlignment="1" applyProtection="1">
      <alignment vertical="center"/>
    </xf>
    <xf numFmtId="37" fontId="9" fillId="0" borderId="59" xfId="2" applyFont="1" applyBorder="1" applyAlignment="1" applyProtection="1">
      <alignment vertical="center"/>
    </xf>
    <xf numFmtId="37" fontId="10" fillId="0" borderId="10" xfId="2" applyFont="1" applyBorder="1" applyAlignment="1" applyProtection="1">
      <alignment horizontal="center" vertical="center" textRotation="255"/>
    </xf>
    <xf numFmtId="37" fontId="10" fillId="0" borderId="61" xfId="2" applyFont="1" applyBorder="1" applyAlignment="1" applyProtection="1">
      <alignment horizontal="center" vertical="center" textRotation="255"/>
    </xf>
    <xf numFmtId="37" fontId="10" fillId="0" borderId="62" xfId="2" applyFont="1" applyBorder="1" applyAlignment="1" applyProtection="1">
      <alignment horizontal="center" vertical="center" textRotation="255"/>
    </xf>
    <xf numFmtId="37" fontId="9" fillId="0" borderId="65" xfId="2" applyFont="1" applyBorder="1" applyAlignment="1" applyProtection="1">
      <alignment vertical="center"/>
    </xf>
    <xf numFmtId="37" fontId="9" fillId="0" borderId="66" xfId="2" applyFont="1" applyBorder="1" applyAlignment="1" applyProtection="1">
      <alignment horizontal="center" vertical="center" textRotation="255"/>
    </xf>
    <xf numFmtId="37" fontId="9" fillId="0" borderId="67" xfId="2" applyFont="1" applyBorder="1" applyAlignment="1" applyProtection="1">
      <alignment vertical="center"/>
    </xf>
    <xf numFmtId="182" fontId="22" fillId="0" borderId="77" xfId="0" applyNumberFormat="1" applyFont="1" applyFill="1" applyBorder="1" applyAlignment="1">
      <alignment horizontal="right" vertical="center"/>
    </xf>
    <xf numFmtId="0" fontId="22" fillId="0" borderId="82" xfId="0" applyFont="1" applyFill="1" applyBorder="1" applyAlignment="1">
      <alignment horizontal="center" vertical="center"/>
    </xf>
    <xf numFmtId="0" fontId="22" fillId="0" borderId="83" xfId="0" applyFont="1" applyFill="1" applyBorder="1" applyAlignment="1">
      <alignment horizontal="center" vertical="center"/>
    </xf>
    <xf numFmtId="37" fontId="19" fillId="0" borderId="68" xfId="1" applyFont="1" applyBorder="1" applyAlignment="1" applyProtection="1">
      <alignment horizontal="center" vertical="center"/>
    </xf>
    <xf numFmtId="37" fontId="19" fillId="0" borderId="69" xfId="1" applyFont="1" applyBorder="1" applyAlignment="1" applyProtection="1">
      <alignment horizontal="center" vertical="center"/>
    </xf>
    <xf numFmtId="37" fontId="19" fillId="0" borderId="70" xfId="1" applyFont="1" applyBorder="1" applyAlignment="1" applyProtection="1">
      <alignment horizontal="center" vertical="center"/>
    </xf>
    <xf numFmtId="37" fontId="19" fillId="0" borderId="71" xfId="1" applyFont="1" applyBorder="1" applyAlignment="1" applyProtection="1">
      <alignment horizontal="center" vertical="center"/>
    </xf>
    <xf numFmtId="37" fontId="13" fillId="0" borderId="72" xfId="1" applyFont="1" applyBorder="1" applyAlignment="1" applyProtection="1">
      <alignment horizontal="center" vertical="center"/>
    </xf>
    <xf numFmtId="37" fontId="13" fillId="0" borderId="73" xfId="1" applyFont="1" applyBorder="1" applyAlignment="1" applyProtection="1">
      <alignment horizontal="center" vertical="center"/>
    </xf>
    <xf numFmtId="37" fontId="13" fillId="0" borderId="74" xfId="1" applyFont="1" applyBorder="1" applyAlignment="1" applyProtection="1">
      <alignment horizontal="center" vertical="center"/>
    </xf>
    <xf numFmtId="37" fontId="13" fillId="0" borderId="75"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296141</xdr:rowOff>
    </xdr:from>
    <xdr:to>
      <xdr:col>3</xdr:col>
      <xdr:colOff>314325</xdr:colOff>
      <xdr:row>9</xdr:row>
      <xdr:rowOff>2598</xdr:rowOff>
    </xdr:to>
    <xdr:pic>
      <xdr:nvPicPr>
        <xdr:cNvPr id="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466355"/>
          <a:ext cx="1947182" cy="2119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153266</xdr:colOff>
      <xdr:row>6</xdr:row>
      <xdr:rowOff>34635</xdr:rowOff>
    </xdr:from>
    <xdr:to>
      <xdr:col>3</xdr:col>
      <xdr:colOff>1335297</xdr:colOff>
      <xdr:row>9</xdr:row>
      <xdr:rowOff>104774</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1837" y="2447635"/>
          <a:ext cx="1726317" cy="1240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5215;&#23450;&#25991;&#26360;&#24120;&#29992;&#20197;&#22806;/2022/10&#20154;&#21475;&#32113;&#35336;/03&#24231;&#38291;&#24066;&#12398;&#20154;&#21475;/&#9313;&#30010;&#19969;&#23383;&#21029;&#20154;&#21475;&#65288;&#20013;&#38754;&#65289;/220401/&#9313;&#30010;&#19969;&#23383;&#21029;2204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35215;&#23450;&#25991;&#26360;&#24120;&#29992;&#20197;&#22806;/2022/10&#20154;&#21475;&#32113;&#35336;/03&#24231;&#38291;&#24066;&#12398;&#20154;&#21475;/&#9314;&#30476;&#12398;&#20154;&#21475;&#65288;&#35023;&#34920;&#32025;&#65289;/220401/&#9314;&#30476;&#20154;&#21475;2204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35215;&#23450;&#25991;&#26360;&#24120;&#29992;&#20197;&#22806;/2021/10&#20154;&#21475;&#32113;&#35336;/03&#24231;&#38291;&#24066;&#12398;&#20154;&#21475;/&#9314;&#30476;&#12398;&#20154;&#21475;&#65288;&#35023;&#34920;&#32025;&#65289;/211201/&#9314;&#30476;&#20154;&#21475;211201&#30906;&#2257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月分"/>
      <sheetName val="前月分"/>
      <sheetName val="異動分"/>
    </sheetNames>
    <sheetDataSet>
      <sheetData sheetId="0"/>
      <sheetData sheetId="1">
        <row r="4">
          <cell r="B4">
            <v>1372</v>
          </cell>
          <cell r="C4">
            <v>639</v>
          </cell>
          <cell r="D4">
            <v>733</v>
          </cell>
          <cell r="E4">
            <v>524</v>
          </cell>
        </row>
        <row r="5">
          <cell r="B5">
            <v>4824</v>
          </cell>
          <cell r="C5">
            <v>2363</v>
          </cell>
          <cell r="D5">
            <v>2461</v>
          </cell>
          <cell r="E5">
            <v>2811</v>
          </cell>
        </row>
        <row r="6">
          <cell r="B6">
            <v>3493</v>
          </cell>
          <cell r="C6">
            <v>1743</v>
          </cell>
          <cell r="D6">
            <v>1750</v>
          </cell>
          <cell r="E6">
            <v>1885</v>
          </cell>
        </row>
        <row r="7">
          <cell r="B7">
            <v>3044</v>
          </cell>
          <cell r="C7">
            <v>1535</v>
          </cell>
          <cell r="D7">
            <v>1509</v>
          </cell>
          <cell r="E7">
            <v>1555</v>
          </cell>
        </row>
        <row r="8">
          <cell r="B8">
            <v>3476</v>
          </cell>
          <cell r="C8">
            <v>1736</v>
          </cell>
          <cell r="D8">
            <v>1740</v>
          </cell>
          <cell r="E8">
            <v>1762</v>
          </cell>
        </row>
        <row r="9">
          <cell r="B9">
            <v>4949</v>
          </cell>
          <cell r="C9">
            <v>2448</v>
          </cell>
          <cell r="D9">
            <v>2501</v>
          </cell>
          <cell r="E9">
            <v>2625</v>
          </cell>
        </row>
        <row r="10">
          <cell r="B10">
            <v>3961</v>
          </cell>
          <cell r="C10">
            <v>1941</v>
          </cell>
          <cell r="D10">
            <v>2020</v>
          </cell>
          <cell r="E10">
            <v>1646</v>
          </cell>
        </row>
        <row r="12">
          <cell r="B12">
            <v>2401</v>
          </cell>
          <cell r="C12">
            <v>1204</v>
          </cell>
          <cell r="D12">
            <v>1197</v>
          </cell>
          <cell r="E12">
            <v>1039</v>
          </cell>
        </row>
        <row r="13">
          <cell r="B13">
            <v>3129</v>
          </cell>
          <cell r="C13">
            <v>1547</v>
          </cell>
          <cell r="D13">
            <v>1582</v>
          </cell>
          <cell r="E13">
            <v>1185</v>
          </cell>
        </row>
        <row r="14">
          <cell r="B14">
            <v>1316</v>
          </cell>
          <cell r="C14">
            <v>650</v>
          </cell>
          <cell r="D14">
            <v>666</v>
          </cell>
          <cell r="E14">
            <v>578</v>
          </cell>
        </row>
        <row r="15">
          <cell r="B15">
            <v>1521</v>
          </cell>
          <cell r="C15">
            <v>749</v>
          </cell>
          <cell r="D15">
            <v>772</v>
          </cell>
          <cell r="E15">
            <v>687</v>
          </cell>
        </row>
        <row r="16">
          <cell r="B16">
            <v>2353</v>
          </cell>
          <cell r="C16">
            <v>1115</v>
          </cell>
          <cell r="D16">
            <v>1238</v>
          </cell>
          <cell r="E16">
            <v>1028</v>
          </cell>
        </row>
        <row r="18">
          <cell r="B18">
            <v>888</v>
          </cell>
          <cell r="C18">
            <v>438</v>
          </cell>
          <cell r="D18">
            <v>450</v>
          </cell>
          <cell r="E18">
            <v>391</v>
          </cell>
        </row>
        <row r="19">
          <cell r="B19">
            <v>1517</v>
          </cell>
          <cell r="C19">
            <v>765</v>
          </cell>
          <cell r="D19">
            <v>752</v>
          </cell>
          <cell r="E19">
            <v>626</v>
          </cell>
        </row>
        <row r="20">
          <cell r="B20">
            <v>2191</v>
          </cell>
          <cell r="C20">
            <v>1111</v>
          </cell>
          <cell r="D20">
            <v>1080</v>
          </cell>
          <cell r="E20">
            <v>1100</v>
          </cell>
        </row>
        <row r="21">
          <cell r="B21">
            <v>1858</v>
          </cell>
          <cell r="C21">
            <v>926</v>
          </cell>
          <cell r="D21">
            <v>932</v>
          </cell>
          <cell r="E21">
            <v>967</v>
          </cell>
        </row>
        <row r="22">
          <cell r="B22">
            <v>818</v>
          </cell>
          <cell r="C22">
            <v>406</v>
          </cell>
          <cell r="D22">
            <v>412</v>
          </cell>
          <cell r="E22">
            <v>373</v>
          </cell>
        </row>
        <row r="23">
          <cell r="B23">
            <v>1295</v>
          </cell>
          <cell r="C23">
            <v>648</v>
          </cell>
          <cell r="D23">
            <v>647</v>
          </cell>
          <cell r="E23">
            <v>576</v>
          </cell>
        </row>
        <row r="25">
          <cell r="B25">
            <v>866</v>
          </cell>
          <cell r="C25">
            <v>450</v>
          </cell>
          <cell r="D25">
            <v>416</v>
          </cell>
          <cell r="E25">
            <v>412</v>
          </cell>
        </row>
        <row r="26">
          <cell r="B26">
            <v>3035</v>
          </cell>
          <cell r="C26">
            <v>1498</v>
          </cell>
          <cell r="D26">
            <v>1537</v>
          </cell>
          <cell r="E26">
            <v>1268</v>
          </cell>
        </row>
        <row r="27">
          <cell r="B27">
            <v>-1</v>
          </cell>
          <cell r="C27">
            <v>-1</v>
          </cell>
          <cell r="D27">
            <v>0</v>
          </cell>
          <cell r="E27">
            <v>-1</v>
          </cell>
        </row>
        <row r="29">
          <cell r="B29">
            <v>1698</v>
          </cell>
          <cell r="C29">
            <v>863</v>
          </cell>
          <cell r="D29">
            <v>835</v>
          </cell>
          <cell r="E29">
            <v>777</v>
          </cell>
        </row>
        <row r="30">
          <cell r="B30">
            <v>3217</v>
          </cell>
          <cell r="C30">
            <v>1635</v>
          </cell>
          <cell r="D30">
            <v>1582</v>
          </cell>
          <cell r="E30">
            <v>1368</v>
          </cell>
        </row>
        <row r="32">
          <cell r="B32">
            <v>3258</v>
          </cell>
          <cell r="C32">
            <v>1600</v>
          </cell>
          <cell r="D32">
            <v>1658</v>
          </cell>
          <cell r="E32">
            <v>1282</v>
          </cell>
        </row>
        <row r="33">
          <cell r="B33">
            <v>2480</v>
          </cell>
          <cell r="C33">
            <v>1198</v>
          </cell>
          <cell r="D33">
            <v>1282</v>
          </cell>
          <cell r="E33">
            <v>973</v>
          </cell>
        </row>
        <row r="35">
          <cell r="B35">
            <v>3572</v>
          </cell>
          <cell r="C35">
            <v>1725</v>
          </cell>
          <cell r="D35">
            <v>1847</v>
          </cell>
          <cell r="E35">
            <v>1862</v>
          </cell>
        </row>
        <row r="36">
          <cell r="B36">
            <v>3740</v>
          </cell>
          <cell r="C36">
            <v>1858</v>
          </cell>
          <cell r="D36">
            <v>1882</v>
          </cell>
          <cell r="E36">
            <v>1633</v>
          </cell>
        </row>
        <row r="37">
          <cell r="B37">
            <v>3286</v>
          </cell>
          <cell r="C37">
            <v>1637</v>
          </cell>
          <cell r="D37">
            <v>1649</v>
          </cell>
          <cell r="E37">
            <v>1610</v>
          </cell>
        </row>
        <row r="38">
          <cell r="B38">
            <v>1174</v>
          </cell>
          <cell r="C38">
            <v>602</v>
          </cell>
          <cell r="D38">
            <v>572</v>
          </cell>
          <cell r="E38">
            <v>696</v>
          </cell>
        </row>
        <row r="41">
          <cell r="B41">
            <v>240</v>
          </cell>
          <cell r="C41">
            <v>121</v>
          </cell>
          <cell r="D41">
            <v>119</v>
          </cell>
          <cell r="E41">
            <v>106</v>
          </cell>
        </row>
        <row r="42">
          <cell r="B42">
            <v>3610</v>
          </cell>
          <cell r="C42">
            <v>1716</v>
          </cell>
          <cell r="D42">
            <v>1894</v>
          </cell>
          <cell r="E42">
            <v>1886</v>
          </cell>
        </row>
        <row r="43">
          <cell r="B43">
            <v>3033</v>
          </cell>
          <cell r="C43">
            <v>1465</v>
          </cell>
          <cell r="D43">
            <v>1568</v>
          </cell>
          <cell r="E43">
            <v>1507</v>
          </cell>
        </row>
        <row r="44">
          <cell r="B44">
            <v>3603</v>
          </cell>
          <cell r="C44">
            <v>1780</v>
          </cell>
          <cell r="D44">
            <v>1823</v>
          </cell>
          <cell r="E44">
            <v>1643</v>
          </cell>
        </row>
        <row r="46">
          <cell r="B46">
            <v>834</v>
          </cell>
          <cell r="C46">
            <v>417</v>
          </cell>
          <cell r="D46">
            <v>417</v>
          </cell>
          <cell r="E46">
            <v>406</v>
          </cell>
        </row>
        <row r="47">
          <cell r="B47">
            <v>1914</v>
          </cell>
          <cell r="C47">
            <v>966</v>
          </cell>
          <cell r="D47">
            <v>948</v>
          </cell>
          <cell r="E47">
            <v>785</v>
          </cell>
        </row>
        <row r="48">
          <cell r="B48">
            <v>1864</v>
          </cell>
          <cell r="C48">
            <v>944</v>
          </cell>
          <cell r="D48">
            <v>920</v>
          </cell>
          <cell r="E48">
            <v>933</v>
          </cell>
        </row>
        <row r="49">
          <cell r="B49">
            <v>1212</v>
          </cell>
          <cell r="C49">
            <v>610</v>
          </cell>
          <cell r="D49">
            <v>602</v>
          </cell>
          <cell r="E49">
            <v>566</v>
          </cell>
        </row>
        <row r="50">
          <cell r="B50">
            <v>2243</v>
          </cell>
          <cell r="C50">
            <v>1129</v>
          </cell>
          <cell r="D50">
            <v>1114</v>
          </cell>
          <cell r="E50">
            <v>1083</v>
          </cell>
        </row>
        <row r="52">
          <cell r="B52">
            <v>3785</v>
          </cell>
          <cell r="C52">
            <v>1902</v>
          </cell>
          <cell r="D52">
            <v>1883</v>
          </cell>
          <cell r="E52">
            <v>1676</v>
          </cell>
        </row>
        <row r="53">
          <cell r="B53">
            <v>3342</v>
          </cell>
          <cell r="C53">
            <v>1666</v>
          </cell>
          <cell r="D53">
            <v>1676</v>
          </cell>
          <cell r="E53">
            <v>1394</v>
          </cell>
        </row>
        <row r="54">
          <cell r="B54">
            <v>3687</v>
          </cell>
          <cell r="C54">
            <v>1892</v>
          </cell>
          <cell r="D54">
            <v>1795</v>
          </cell>
          <cell r="E54">
            <v>1555</v>
          </cell>
        </row>
        <row r="55">
          <cell r="B55">
            <v>957</v>
          </cell>
          <cell r="C55">
            <v>475</v>
          </cell>
          <cell r="D55">
            <v>482</v>
          </cell>
          <cell r="E55">
            <v>423</v>
          </cell>
        </row>
        <row r="56">
          <cell r="B56">
            <v>3578</v>
          </cell>
          <cell r="C56">
            <v>1776</v>
          </cell>
          <cell r="D56">
            <v>1802</v>
          </cell>
          <cell r="E56">
            <v>1658</v>
          </cell>
        </row>
        <row r="58">
          <cell r="B58">
            <v>1477</v>
          </cell>
          <cell r="C58">
            <v>754</v>
          </cell>
          <cell r="D58">
            <v>723</v>
          </cell>
          <cell r="E58">
            <v>619</v>
          </cell>
        </row>
        <row r="59">
          <cell r="B59">
            <v>1553</v>
          </cell>
          <cell r="C59">
            <v>797</v>
          </cell>
          <cell r="D59">
            <v>756</v>
          </cell>
          <cell r="E59">
            <v>681</v>
          </cell>
        </row>
        <row r="60">
          <cell r="B60">
            <v>1706</v>
          </cell>
          <cell r="C60">
            <v>850</v>
          </cell>
          <cell r="D60">
            <v>856</v>
          </cell>
          <cell r="E60">
            <v>805</v>
          </cell>
        </row>
        <row r="61">
          <cell r="B61">
            <v>2091</v>
          </cell>
          <cell r="C61">
            <v>1025</v>
          </cell>
          <cell r="D61">
            <v>1066</v>
          </cell>
          <cell r="E61">
            <v>878</v>
          </cell>
        </row>
        <row r="62">
          <cell r="B62">
            <v>1688</v>
          </cell>
          <cell r="C62">
            <v>813</v>
          </cell>
          <cell r="D62">
            <v>875</v>
          </cell>
          <cell r="E62">
            <v>795</v>
          </cell>
        </row>
        <row r="64">
          <cell r="B64">
            <v>1339</v>
          </cell>
          <cell r="C64">
            <v>673</v>
          </cell>
          <cell r="D64">
            <v>666</v>
          </cell>
          <cell r="E64">
            <v>678</v>
          </cell>
        </row>
        <row r="65">
          <cell r="B65">
            <v>452</v>
          </cell>
          <cell r="C65">
            <v>220</v>
          </cell>
          <cell r="D65">
            <v>232</v>
          </cell>
          <cell r="E65">
            <v>258</v>
          </cell>
        </row>
        <row r="66">
          <cell r="B66">
            <v>413</v>
          </cell>
          <cell r="C66">
            <v>218</v>
          </cell>
          <cell r="D66">
            <v>195</v>
          </cell>
          <cell r="E66">
            <v>223</v>
          </cell>
        </row>
        <row r="68">
          <cell r="B68">
            <v>1221</v>
          </cell>
          <cell r="C68">
            <v>623</v>
          </cell>
          <cell r="D68">
            <v>598</v>
          </cell>
          <cell r="E68">
            <v>458</v>
          </cell>
        </row>
        <row r="69">
          <cell r="B69">
            <v>813</v>
          </cell>
          <cell r="C69">
            <v>400</v>
          </cell>
          <cell r="D69">
            <v>413</v>
          </cell>
          <cell r="E69">
            <v>317</v>
          </cell>
        </row>
        <row r="70">
          <cell r="B70">
            <v>804</v>
          </cell>
          <cell r="C70">
            <v>405</v>
          </cell>
          <cell r="D70">
            <v>399</v>
          </cell>
          <cell r="E70">
            <v>377</v>
          </cell>
        </row>
        <row r="71">
          <cell r="B71">
            <v>2226</v>
          </cell>
          <cell r="C71">
            <v>1114</v>
          </cell>
          <cell r="D71">
            <v>1112</v>
          </cell>
          <cell r="E71">
            <v>974</v>
          </cell>
        </row>
        <row r="72">
          <cell r="B72">
            <v>1167</v>
          </cell>
          <cell r="C72">
            <v>588</v>
          </cell>
          <cell r="D72">
            <v>579</v>
          </cell>
          <cell r="E72">
            <v>514</v>
          </cell>
        </row>
        <row r="73">
          <cell r="B73">
            <v>1632</v>
          </cell>
          <cell r="C73">
            <v>818</v>
          </cell>
          <cell r="D73">
            <v>814</v>
          </cell>
          <cell r="E73">
            <v>720</v>
          </cell>
        </row>
        <row r="75">
          <cell r="B75">
            <v>1642</v>
          </cell>
          <cell r="C75">
            <v>820</v>
          </cell>
          <cell r="D75">
            <v>822</v>
          </cell>
          <cell r="E75">
            <v>676</v>
          </cell>
        </row>
        <row r="76">
          <cell r="B76">
            <v>964</v>
          </cell>
          <cell r="C76">
            <v>480</v>
          </cell>
          <cell r="D76">
            <v>484</v>
          </cell>
          <cell r="E76">
            <v>400</v>
          </cell>
        </row>
        <row r="77">
          <cell r="B77">
            <v>1446</v>
          </cell>
          <cell r="C77">
            <v>734</v>
          </cell>
          <cell r="D77">
            <v>712</v>
          </cell>
          <cell r="E77">
            <v>579</v>
          </cell>
        </row>
        <row r="78">
          <cell r="B78">
            <v>1164</v>
          </cell>
          <cell r="C78">
            <v>605</v>
          </cell>
          <cell r="D78">
            <v>559</v>
          </cell>
          <cell r="E78">
            <v>463</v>
          </cell>
        </row>
        <row r="79">
          <cell r="B79">
            <v>1294</v>
          </cell>
          <cell r="C79">
            <v>648</v>
          </cell>
          <cell r="D79">
            <v>646</v>
          </cell>
          <cell r="E79">
            <v>561</v>
          </cell>
        </row>
        <row r="80">
          <cell r="B80">
            <v>251</v>
          </cell>
          <cell r="C80">
            <v>123</v>
          </cell>
          <cell r="D80">
            <v>128</v>
          </cell>
          <cell r="E80">
            <v>79</v>
          </cell>
        </row>
        <row r="82">
          <cell r="B82">
            <v>788</v>
          </cell>
          <cell r="C82">
            <v>405</v>
          </cell>
          <cell r="D82">
            <v>383</v>
          </cell>
          <cell r="E82">
            <v>358</v>
          </cell>
        </row>
        <row r="83">
          <cell r="B83">
            <v>1294</v>
          </cell>
          <cell r="C83">
            <v>669</v>
          </cell>
          <cell r="D83">
            <v>625</v>
          </cell>
          <cell r="E83">
            <v>519</v>
          </cell>
        </row>
        <row r="85">
          <cell r="B85">
            <v>93</v>
          </cell>
          <cell r="C85">
            <v>101</v>
          </cell>
          <cell r="D85">
            <v>-8</v>
          </cell>
          <cell r="E85">
            <v>-2</v>
          </cell>
        </row>
      </sheetData>
      <sheetData sheetId="2">
        <row r="715">
          <cell r="X715">
            <v>-3</v>
          </cell>
        </row>
        <row r="716">
          <cell r="X716">
            <v>3</v>
          </cell>
        </row>
        <row r="717">
          <cell r="AA717">
            <v>-2</v>
          </cell>
        </row>
        <row r="719">
          <cell r="X719">
            <v>1</v>
          </cell>
        </row>
        <row r="720">
          <cell r="X720">
            <v>-4</v>
          </cell>
        </row>
        <row r="721">
          <cell r="AA721">
            <v>-2</v>
          </cell>
        </row>
        <row r="727">
          <cell r="X727">
            <v>-6</v>
          </cell>
        </row>
        <row r="728">
          <cell r="X728">
            <v>-9</v>
          </cell>
        </row>
        <row r="729">
          <cell r="AA729">
            <v>-4</v>
          </cell>
        </row>
        <row r="731">
          <cell r="X731">
            <v>-6</v>
          </cell>
        </row>
        <row r="732">
          <cell r="X732">
            <v>3</v>
          </cell>
        </row>
        <row r="733">
          <cell r="AA733">
            <v>3</v>
          </cell>
        </row>
        <row r="735">
          <cell r="X735">
            <v>7</v>
          </cell>
        </row>
        <row r="736">
          <cell r="X736">
            <v>8</v>
          </cell>
        </row>
        <row r="737">
          <cell r="AA737">
            <v>18</v>
          </cell>
        </row>
        <row r="739">
          <cell r="X739">
            <v>3</v>
          </cell>
        </row>
        <row r="740">
          <cell r="X740">
            <v>-2</v>
          </cell>
        </row>
        <row r="741">
          <cell r="AA741">
            <v>10</v>
          </cell>
        </row>
        <row r="743">
          <cell r="X743">
            <v>1</v>
          </cell>
        </row>
        <row r="744">
          <cell r="X744">
            <v>4</v>
          </cell>
        </row>
        <row r="745">
          <cell r="AA745">
            <v>13</v>
          </cell>
        </row>
        <row r="747">
          <cell r="X747">
            <v>11</v>
          </cell>
        </row>
        <row r="748">
          <cell r="X748">
            <v>-6</v>
          </cell>
        </row>
        <row r="749">
          <cell r="AA749">
            <v>17</v>
          </cell>
        </row>
        <row r="755">
          <cell r="X755">
            <v>-11</v>
          </cell>
        </row>
        <row r="756">
          <cell r="X756">
            <v>-6</v>
          </cell>
        </row>
        <row r="757">
          <cell r="AA757">
            <v>-8</v>
          </cell>
        </row>
        <row r="759">
          <cell r="X759">
            <v>2</v>
          </cell>
        </row>
        <row r="760">
          <cell r="X760">
            <v>6</v>
          </cell>
        </row>
        <row r="761">
          <cell r="AA761">
            <v>4</v>
          </cell>
        </row>
        <row r="767">
          <cell r="X767">
            <v>-1</v>
          </cell>
        </row>
        <row r="768">
          <cell r="X768">
            <v>-4</v>
          </cell>
        </row>
        <row r="769">
          <cell r="AA769">
            <v>-4</v>
          </cell>
        </row>
        <row r="771">
          <cell r="X771">
            <v>-6</v>
          </cell>
        </row>
        <row r="772">
          <cell r="X772">
            <v>1</v>
          </cell>
        </row>
        <row r="773">
          <cell r="AA773">
            <v>1</v>
          </cell>
        </row>
        <row r="775">
          <cell r="X775">
            <v>-3</v>
          </cell>
        </row>
        <row r="776">
          <cell r="X776">
            <v>4</v>
          </cell>
        </row>
        <row r="777">
          <cell r="AA777">
            <v>3</v>
          </cell>
        </row>
        <row r="783">
          <cell r="X783">
            <v>5</v>
          </cell>
        </row>
        <row r="784">
          <cell r="X784">
            <v>3</v>
          </cell>
        </row>
        <row r="785">
          <cell r="AA785">
            <v>5</v>
          </cell>
        </row>
        <row r="787">
          <cell r="X787">
            <v>-2</v>
          </cell>
        </row>
        <row r="788">
          <cell r="X788">
            <v>-5</v>
          </cell>
        </row>
        <row r="789">
          <cell r="AA789">
            <v>-1</v>
          </cell>
        </row>
        <row r="791">
          <cell r="X791">
            <v>3</v>
          </cell>
        </row>
        <row r="792">
          <cell r="X792">
            <v>0</v>
          </cell>
        </row>
        <row r="793">
          <cell r="AA793">
            <v>9</v>
          </cell>
        </row>
        <row r="799">
          <cell r="X799">
            <v>2</v>
          </cell>
        </row>
        <row r="800">
          <cell r="X800">
            <v>9</v>
          </cell>
        </row>
        <row r="801">
          <cell r="AA801">
            <v>3</v>
          </cell>
        </row>
        <row r="803">
          <cell r="X803">
            <v>-2</v>
          </cell>
        </row>
        <row r="804">
          <cell r="X804">
            <v>-2</v>
          </cell>
        </row>
        <row r="805">
          <cell r="AA805">
            <v>-2</v>
          </cell>
        </row>
        <row r="807">
          <cell r="X807">
            <v>-2</v>
          </cell>
        </row>
        <row r="808">
          <cell r="X808">
            <v>-5</v>
          </cell>
        </row>
        <row r="809">
          <cell r="AA809">
            <v>-3</v>
          </cell>
        </row>
        <row r="811">
          <cell r="X811">
            <v>2</v>
          </cell>
        </row>
        <row r="812">
          <cell r="X812">
            <v>2</v>
          </cell>
        </row>
        <row r="813">
          <cell r="AA813">
            <v>3</v>
          </cell>
        </row>
        <row r="815">
          <cell r="X815">
            <v>-17</v>
          </cell>
        </row>
        <row r="816">
          <cell r="X816">
            <v>-7</v>
          </cell>
        </row>
        <row r="817">
          <cell r="AA817">
            <v>-12</v>
          </cell>
        </row>
        <row r="819">
          <cell r="X819">
            <v>0</v>
          </cell>
        </row>
        <row r="820">
          <cell r="X820">
            <v>0</v>
          </cell>
        </row>
        <row r="821">
          <cell r="AA821">
            <v>0</v>
          </cell>
        </row>
        <row r="823">
          <cell r="X823">
            <v>-2</v>
          </cell>
        </row>
        <row r="824">
          <cell r="X824">
            <v>-4</v>
          </cell>
        </row>
        <row r="825">
          <cell r="AA825">
            <v>-3</v>
          </cell>
        </row>
        <row r="827">
          <cell r="X827">
            <v>-7</v>
          </cell>
        </row>
        <row r="828">
          <cell r="X828">
            <v>-3</v>
          </cell>
        </row>
        <row r="829">
          <cell r="AA829">
            <v>-7</v>
          </cell>
        </row>
        <row r="831">
          <cell r="X831">
            <v>-8</v>
          </cell>
        </row>
        <row r="832">
          <cell r="X832">
            <v>-1</v>
          </cell>
        </row>
        <row r="833">
          <cell r="AA833">
            <v>2</v>
          </cell>
        </row>
        <row r="835">
          <cell r="X835">
            <v>1</v>
          </cell>
        </row>
        <row r="836">
          <cell r="X836">
            <v>0</v>
          </cell>
        </row>
        <row r="837">
          <cell r="AA837">
            <v>1</v>
          </cell>
        </row>
        <row r="847">
          <cell r="X847">
            <v>-11</v>
          </cell>
        </row>
        <row r="848">
          <cell r="X848">
            <v>-17</v>
          </cell>
        </row>
        <row r="849">
          <cell r="AA849">
            <v>5</v>
          </cell>
        </row>
        <row r="851">
          <cell r="X851">
            <v>3</v>
          </cell>
        </row>
        <row r="852">
          <cell r="X852">
            <v>6</v>
          </cell>
        </row>
        <row r="853">
          <cell r="AA853">
            <v>8</v>
          </cell>
        </row>
        <row r="855">
          <cell r="X855">
            <v>-6</v>
          </cell>
        </row>
        <row r="856">
          <cell r="X856">
            <v>-5</v>
          </cell>
        </row>
        <row r="857">
          <cell r="AA857">
            <v>5</v>
          </cell>
        </row>
        <row r="859">
          <cell r="X859">
            <v>7</v>
          </cell>
        </row>
        <row r="860">
          <cell r="X860">
            <v>5</v>
          </cell>
        </row>
        <row r="861">
          <cell r="AA861">
            <v>13</v>
          </cell>
        </row>
        <row r="887">
          <cell r="X887">
            <v>-18</v>
          </cell>
        </row>
        <row r="888">
          <cell r="X888">
            <v>-11</v>
          </cell>
        </row>
        <row r="889">
          <cell r="AA889">
            <v>-3</v>
          </cell>
        </row>
        <row r="891">
          <cell r="X891">
            <v>-1</v>
          </cell>
        </row>
        <row r="892">
          <cell r="X892">
            <v>-5</v>
          </cell>
        </row>
        <row r="893">
          <cell r="AA893">
            <v>5</v>
          </cell>
        </row>
        <row r="895">
          <cell r="X895">
            <v>2</v>
          </cell>
        </row>
        <row r="896">
          <cell r="X896">
            <v>-6</v>
          </cell>
        </row>
        <row r="897">
          <cell r="AA897">
            <v>2</v>
          </cell>
        </row>
        <row r="899">
          <cell r="X899">
            <v>-1</v>
          </cell>
        </row>
        <row r="900">
          <cell r="X900">
            <v>-2</v>
          </cell>
        </row>
        <row r="901">
          <cell r="AA901">
            <v>0</v>
          </cell>
        </row>
        <row r="903">
          <cell r="X903">
            <v>2</v>
          </cell>
        </row>
        <row r="904">
          <cell r="X904">
            <v>-2</v>
          </cell>
        </row>
        <row r="905">
          <cell r="AA905">
            <v>4</v>
          </cell>
        </row>
        <row r="907">
          <cell r="X907">
            <v>-8</v>
          </cell>
        </row>
        <row r="908">
          <cell r="X908">
            <v>-1</v>
          </cell>
        </row>
        <row r="909">
          <cell r="AA909">
            <v>-3</v>
          </cell>
        </row>
        <row r="911">
          <cell r="X911">
            <v>-8</v>
          </cell>
        </row>
        <row r="912">
          <cell r="X912">
            <v>-9</v>
          </cell>
        </row>
        <row r="913">
          <cell r="AA913">
            <v>-2</v>
          </cell>
        </row>
        <row r="915">
          <cell r="X915">
            <v>-7</v>
          </cell>
        </row>
        <row r="916">
          <cell r="X916">
            <v>-6</v>
          </cell>
        </row>
        <row r="917">
          <cell r="AA917">
            <v>-7</v>
          </cell>
        </row>
        <row r="919">
          <cell r="X919">
            <v>4</v>
          </cell>
        </row>
        <row r="920">
          <cell r="X920">
            <v>2</v>
          </cell>
        </row>
        <row r="921">
          <cell r="AA921">
            <v>3</v>
          </cell>
        </row>
        <row r="923">
          <cell r="X923">
            <v>14</v>
          </cell>
        </row>
        <row r="924">
          <cell r="X924">
            <v>6</v>
          </cell>
        </row>
        <row r="925">
          <cell r="AA925">
            <v>22</v>
          </cell>
        </row>
        <row r="931">
          <cell r="X931">
            <v>9</v>
          </cell>
        </row>
        <row r="932">
          <cell r="X932">
            <v>5</v>
          </cell>
        </row>
        <row r="933">
          <cell r="AA933">
            <v>3</v>
          </cell>
        </row>
        <row r="935">
          <cell r="X935">
            <v>2</v>
          </cell>
        </row>
        <row r="936">
          <cell r="X936">
            <v>0</v>
          </cell>
        </row>
        <row r="937">
          <cell r="AA937">
            <v>2</v>
          </cell>
        </row>
        <row r="939">
          <cell r="X939">
            <v>-3</v>
          </cell>
        </row>
        <row r="940">
          <cell r="X940">
            <v>-2</v>
          </cell>
        </row>
        <row r="941">
          <cell r="AA941">
            <v>-3</v>
          </cell>
        </row>
        <row r="943">
          <cell r="X943">
            <v>-3</v>
          </cell>
        </row>
        <row r="944">
          <cell r="X944">
            <v>-1</v>
          </cell>
        </row>
        <row r="945">
          <cell r="AA945">
            <v>-2</v>
          </cell>
        </row>
        <row r="947">
          <cell r="X947">
            <v>2</v>
          </cell>
        </row>
        <row r="948">
          <cell r="X948">
            <v>4</v>
          </cell>
        </row>
        <row r="949">
          <cell r="AA949">
            <v>3</v>
          </cell>
        </row>
        <row r="951">
          <cell r="X951">
            <v>0</v>
          </cell>
        </row>
        <row r="952">
          <cell r="X952">
            <v>3</v>
          </cell>
        </row>
        <row r="953">
          <cell r="AA953">
            <v>1</v>
          </cell>
        </row>
        <row r="955">
          <cell r="X955">
            <v>2</v>
          </cell>
        </row>
        <row r="956">
          <cell r="X956">
            <v>-2</v>
          </cell>
        </row>
        <row r="957">
          <cell r="AA957">
            <v>3</v>
          </cell>
        </row>
        <row r="959">
          <cell r="X959">
            <v>2</v>
          </cell>
        </row>
        <row r="960">
          <cell r="X960">
            <v>5</v>
          </cell>
        </row>
        <row r="961">
          <cell r="AA961">
            <v>5</v>
          </cell>
        </row>
        <row r="963">
          <cell r="X963">
            <v>-1</v>
          </cell>
        </row>
        <row r="964">
          <cell r="X964">
            <v>-7</v>
          </cell>
        </row>
        <row r="965">
          <cell r="AA965">
            <v>-1</v>
          </cell>
        </row>
        <row r="967">
          <cell r="X967">
            <v>-1</v>
          </cell>
        </row>
        <row r="968">
          <cell r="X968">
            <v>4</v>
          </cell>
        </row>
        <row r="969">
          <cell r="AA969">
            <v>5</v>
          </cell>
        </row>
        <row r="975">
          <cell r="X975">
            <v>-1</v>
          </cell>
        </row>
        <row r="976">
          <cell r="X976">
            <v>-2</v>
          </cell>
        </row>
        <row r="977">
          <cell r="AA977">
            <v>-1</v>
          </cell>
        </row>
        <row r="979">
          <cell r="X979">
            <v>-5</v>
          </cell>
        </row>
        <row r="980">
          <cell r="X980">
            <v>-2</v>
          </cell>
        </row>
        <row r="981">
          <cell r="AA981">
            <v>0</v>
          </cell>
        </row>
        <row r="983">
          <cell r="X983">
            <v>0</v>
          </cell>
        </row>
        <row r="984">
          <cell r="X984">
            <v>-3</v>
          </cell>
        </row>
        <row r="985">
          <cell r="AA985">
            <v>-1</v>
          </cell>
        </row>
        <row r="987">
          <cell r="X987">
            <v>-3</v>
          </cell>
        </row>
        <row r="988">
          <cell r="X988">
            <v>1</v>
          </cell>
        </row>
        <row r="989">
          <cell r="AA989">
            <v>1</v>
          </cell>
        </row>
        <row r="991">
          <cell r="X991">
            <v>-1</v>
          </cell>
        </row>
        <row r="992">
          <cell r="X992">
            <v>0</v>
          </cell>
        </row>
        <row r="993">
          <cell r="AA993">
            <v>-1</v>
          </cell>
        </row>
        <row r="995">
          <cell r="X995">
            <v>-4</v>
          </cell>
        </row>
        <row r="996">
          <cell r="X996">
            <v>-3</v>
          </cell>
        </row>
        <row r="997">
          <cell r="AA997">
            <v>-1</v>
          </cell>
        </row>
        <row r="999">
          <cell r="X999">
            <v>-2</v>
          </cell>
        </row>
        <row r="1000">
          <cell r="X1000">
            <v>5</v>
          </cell>
        </row>
        <row r="1001">
          <cell r="AA1001">
            <v>1</v>
          </cell>
        </row>
        <row r="1003">
          <cell r="X1003">
            <v>2</v>
          </cell>
        </row>
        <row r="1004">
          <cell r="X1004">
            <v>2</v>
          </cell>
        </row>
        <row r="1005">
          <cell r="AA1005">
            <v>0</v>
          </cell>
        </row>
        <row r="1007">
          <cell r="X1007">
            <v>-8</v>
          </cell>
        </row>
        <row r="1008">
          <cell r="X1008">
            <v>-9</v>
          </cell>
        </row>
        <row r="1009">
          <cell r="AA1009">
            <v>-6</v>
          </cell>
        </row>
        <row r="1011">
          <cell r="X1011">
            <v>2</v>
          </cell>
        </row>
        <row r="1012">
          <cell r="X1012">
            <v>-1</v>
          </cell>
        </row>
        <row r="1013">
          <cell r="AA1013">
            <v>-1</v>
          </cell>
        </row>
        <row r="1019">
          <cell r="X1019">
            <v>-7</v>
          </cell>
        </row>
        <row r="1020">
          <cell r="X1020">
            <v>-5</v>
          </cell>
        </row>
        <row r="1021">
          <cell r="AA1021">
            <v>-2</v>
          </cell>
        </row>
        <row r="1023">
          <cell r="X1023">
            <v>-1</v>
          </cell>
        </row>
        <row r="1024">
          <cell r="X1024">
            <v>-6</v>
          </cell>
        </row>
        <row r="1025">
          <cell r="AA1025">
            <v>1</v>
          </cell>
        </row>
        <row r="1027">
          <cell r="X1027">
            <v>-3</v>
          </cell>
        </row>
        <row r="1028">
          <cell r="X1028">
            <v>1</v>
          </cell>
        </row>
        <row r="1029">
          <cell r="AA1029">
            <v>1</v>
          </cell>
        </row>
        <row r="1031">
          <cell r="X1031">
            <v>-11</v>
          </cell>
        </row>
        <row r="1032">
          <cell r="X1032">
            <v>-5</v>
          </cell>
        </row>
        <row r="1033">
          <cell r="AA1033">
            <v>-5</v>
          </cell>
        </row>
        <row r="1035">
          <cell r="X1035">
            <v>0</v>
          </cell>
        </row>
        <row r="1036">
          <cell r="X1036">
            <v>-2</v>
          </cell>
        </row>
        <row r="1037">
          <cell r="AA1037">
            <v>0</v>
          </cell>
        </row>
        <row r="1039">
          <cell r="X1039">
            <v>-1</v>
          </cell>
        </row>
        <row r="1040">
          <cell r="X1040">
            <v>5</v>
          </cell>
        </row>
        <row r="1041">
          <cell r="AA1041">
            <v>6</v>
          </cell>
        </row>
        <row r="1043">
          <cell r="X1043">
            <v>0</v>
          </cell>
        </row>
        <row r="1044">
          <cell r="X1044">
            <v>0</v>
          </cell>
        </row>
        <row r="1045">
          <cell r="AA1045">
            <v>0</v>
          </cell>
        </row>
        <row r="1047">
          <cell r="X1047">
            <v>0</v>
          </cell>
        </row>
        <row r="1048">
          <cell r="X1048">
            <v>0</v>
          </cell>
        </row>
        <row r="1049">
          <cell r="AA104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C3" t="str">
            <v>令和４年３月１日現在</v>
          </cell>
        </row>
        <row r="7">
          <cell r="E7">
            <v>4263091</v>
          </cell>
          <cell r="F7">
            <v>9219037</v>
          </cell>
          <cell r="I7">
            <v>-5925</v>
          </cell>
        </row>
        <row r="8">
          <cell r="E8">
            <v>4141314</v>
          </cell>
          <cell r="F8">
            <v>8932238</v>
          </cell>
          <cell r="I8">
            <v>-5711</v>
          </cell>
        </row>
        <row r="9">
          <cell r="E9">
            <v>121777</v>
          </cell>
          <cell r="F9">
            <v>286799</v>
          </cell>
          <cell r="I9">
            <v>-214</v>
          </cell>
        </row>
        <row r="11">
          <cell r="E11">
            <v>1764011</v>
          </cell>
          <cell r="F11">
            <v>3766056</v>
          </cell>
          <cell r="I11">
            <v>-2846</v>
          </cell>
        </row>
        <row r="12">
          <cell r="E12">
            <v>145285</v>
          </cell>
          <cell r="F12">
            <v>295140</v>
          </cell>
          <cell r="I12">
            <v>-237</v>
          </cell>
        </row>
        <row r="13">
          <cell r="E13">
            <v>130092</v>
          </cell>
          <cell r="F13">
            <v>247069</v>
          </cell>
          <cell r="I13">
            <v>-199</v>
          </cell>
        </row>
        <row r="14">
          <cell r="E14">
            <v>57203</v>
          </cell>
          <cell r="F14">
            <v>104425</v>
          </cell>
          <cell r="I14">
            <v>41</v>
          </cell>
        </row>
        <row r="15">
          <cell r="E15">
            <v>84766</v>
          </cell>
          <cell r="F15">
            <v>149979</v>
          </cell>
          <cell r="I15">
            <v>-196</v>
          </cell>
        </row>
        <row r="16">
          <cell r="E16">
            <v>104375</v>
          </cell>
          <cell r="F16">
            <v>197076</v>
          </cell>
          <cell r="I16">
            <v>-197</v>
          </cell>
        </row>
        <row r="17">
          <cell r="E17">
            <v>96505</v>
          </cell>
          <cell r="F17">
            <v>214912</v>
          </cell>
          <cell r="I17">
            <v>-176</v>
          </cell>
        </row>
        <row r="18">
          <cell r="E18">
            <v>99265</v>
          </cell>
          <cell r="F18">
            <v>206014</v>
          </cell>
          <cell r="I18">
            <v>-264</v>
          </cell>
        </row>
        <row r="19">
          <cell r="E19">
            <v>107173</v>
          </cell>
          <cell r="F19">
            <v>243022</v>
          </cell>
          <cell r="I19">
            <v>-157</v>
          </cell>
        </row>
        <row r="20">
          <cell r="E20">
            <v>79079</v>
          </cell>
          <cell r="F20">
            <v>166118</v>
          </cell>
          <cell r="I20">
            <v>-56</v>
          </cell>
        </row>
        <row r="21">
          <cell r="E21">
            <v>89924</v>
          </cell>
          <cell r="F21">
            <v>196934</v>
          </cell>
          <cell r="I21">
            <v>-235</v>
          </cell>
        </row>
        <row r="22">
          <cell r="E22">
            <v>176627</v>
          </cell>
          <cell r="F22">
            <v>359042</v>
          </cell>
          <cell r="I22">
            <v>-205</v>
          </cell>
        </row>
        <row r="23">
          <cell r="E23">
            <v>80174</v>
          </cell>
          <cell r="F23">
            <v>182941</v>
          </cell>
          <cell r="I23">
            <v>-94</v>
          </cell>
        </row>
        <row r="24">
          <cell r="E24">
            <v>134161</v>
          </cell>
          <cell r="F24">
            <v>310782</v>
          </cell>
          <cell r="I24">
            <v>-254</v>
          </cell>
        </row>
        <row r="25">
          <cell r="E25">
            <v>86351</v>
          </cell>
          <cell r="F25">
            <v>214791</v>
          </cell>
          <cell r="I25">
            <v>-71</v>
          </cell>
        </row>
        <row r="26">
          <cell r="E26">
            <v>123234</v>
          </cell>
          <cell r="F26">
            <v>283597</v>
          </cell>
          <cell r="I26">
            <v>-265</v>
          </cell>
        </row>
        <row r="27">
          <cell r="E27">
            <v>53285</v>
          </cell>
          <cell r="F27">
            <v>120425</v>
          </cell>
          <cell r="I27">
            <v>-62</v>
          </cell>
        </row>
        <row r="28">
          <cell r="E28">
            <v>63504</v>
          </cell>
          <cell r="F28">
            <v>151888</v>
          </cell>
          <cell r="I28">
            <v>-136</v>
          </cell>
        </row>
        <row r="29">
          <cell r="E29">
            <v>53008</v>
          </cell>
          <cell r="F29">
            <v>121901</v>
          </cell>
          <cell r="I29">
            <v>-83</v>
          </cell>
        </row>
        <row r="30">
          <cell r="E30">
            <v>753656</v>
          </cell>
          <cell r="F30">
            <v>1536813</v>
          </cell>
          <cell r="I30">
            <v>-1116</v>
          </cell>
        </row>
        <row r="31">
          <cell r="E31">
            <v>122989</v>
          </cell>
          <cell r="F31">
            <v>229992</v>
          </cell>
          <cell r="I31">
            <v>-273</v>
          </cell>
        </row>
        <row r="32">
          <cell r="E32">
            <v>80446</v>
          </cell>
          <cell r="F32">
            <v>171032</v>
          </cell>
          <cell r="I32">
            <v>-130</v>
          </cell>
        </row>
        <row r="33">
          <cell r="E33">
            <v>135782</v>
          </cell>
          <cell r="F33">
            <v>263922</v>
          </cell>
          <cell r="I33">
            <v>-211</v>
          </cell>
        </row>
        <row r="34">
          <cell r="E34">
            <v>114773</v>
          </cell>
          <cell r="F34">
            <v>234123</v>
          </cell>
          <cell r="I34">
            <v>-197</v>
          </cell>
        </row>
        <row r="35">
          <cell r="E35">
            <v>103737</v>
          </cell>
          <cell r="F35">
            <v>234305</v>
          </cell>
          <cell r="I35">
            <v>-109</v>
          </cell>
        </row>
        <row r="36">
          <cell r="E36">
            <v>115626</v>
          </cell>
          <cell r="F36">
            <v>222794</v>
          </cell>
          <cell r="I36">
            <v>-175</v>
          </cell>
        </row>
        <row r="37">
          <cell r="E37">
            <v>80303</v>
          </cell>
          <cell r="F37">
            <v>180645</v>
          </cell>
          <cell r="I37">
            <v>-21</v>
          </cell>
        </row>
        <row r="38">
          <cell r="E38">
            <v>337765</v>
          </cell>
          <cell r="F38">
            <v>725463</v>
          </cell>
          <cell r="I38">
            <v>-249</v>
          </cell>
        </row>
        <row r="39">
          <cell r="E39">
            <v>75760</v>
          </cell>
          <cell r="F39">
            <v>169224</v>
          </cell>
          <cell r="I39">
            <v>-124</v>
          </cell>
        </row>
        <row r="40">
          <cell r="E40">
            <v>126834</v>
          </cell>
          <cell r="F40">
            <v>273871</v>
          </cell>
          <cell r="I40">
            <v>-47</v>
          </cell>
        </row>
        <row r="41">
          <cell r="E41">
            <v>135171</v>
          </cell>
          <cell r="F41">
            <v>282368</v>
          </cell>
          <cell r="I41">
            <v>-78</v>
          </cell>
        </row>
        <row r="42">
          <cell r="E42">
            <v>165436</v>
          </cell>
          <cell r="F42">
            <v>382187</v>
          </cell>
          <cell r="I42">
            <v>-507</v>
          </cell>
        </row>
        <row r="43">
          <cell r="E43">
            <v>113408</v>
          </cell>
          <cell r="F43">
            <v>257382</v>
          </cell>
          <cell r="I43">
            <v>-122</v>
          </cell>
        </row>
        <row r="44">
          <cell r="E44">
            <v>76457</v>
          </cell>
          <cell r="F44">
            <v>172566</v>
          </cell>
          <cell r="I44">
            <v>-50</v>
          </cell>
        </row>
        <row r="45">
          <cell r="E45">
            <v>197795</v>
          </cell>
          <cell r="F45">
            <v>441500</v>
          </cell>
          <cell r="I45">
            <v>-143</v>
          </cell>
        </row>
        <row r="46">
          <cell r="E46">
            <v>82944</v>
          </cell>
          <cell r="F46">
            <v>187739</v>
          </cell>
          <cell r="I46">
            <v>-125</v>
          </cell>
        </row>
        <row r="47">
          <cell r="E47">
            <v>104611</v>
          </cell>
          <cell r="F47">
            <v>243714</v>
          </cell>
          <cell r="I47">
            <v>-85</v>
          </cell>
        </row>
        <row r="48">
          <cell r="E48">
            <v>25097</v>
          </cell>
          <cell r="F48">
            <v>56826</v>
          </cell>
          <cell r="I48">
            <v>-27</v>
          </cell>
        </row>
        <row r="49">
          <cell r="E49">
            <v>17136</v>
          </cell>
          <cell r="F49">
            <v>41214</v>
          </cell>
          <cell r="I49">
            <v>-65</v>
          </cell>
        </row>
        <row r="50">
          <cell r="E50">
            <v>71149</v>
          </cell>
          <cell r="F50">
            <v>161661</v>
          </cell>
          <cell r="I50">
            <v>-165</v>
          </cell>
        </row>
        <row r="51">
          <cell r="E51">
            <v>101813</v>
          </cell>
          <cell r="F51">
            <v>223402</v>
          </cell>
          <cell r="I51">
            <v>-96</v>
          </cell>
        </row>
        <row r="52">
          <cell r="E52">
            <v>112884</v>
          </cell>
          <cell r="F52">
            <v>241558</v>
          </cell>
          <cell r="I52">
            <v>66</v>
          </cell>
        </row>
        <row r="53">
          <cell r="E53">
            <v>45490</v>
          </cell>
          <cell r="F53">
            <v>100900</v>
          </cell>
          <cell r="I53">
            <v>-121</v>
          </cell>
        </row>
        <row r="54">
          <cell r="E54">
            <v>59571</v>
          </cell>
          <cell r="F54">
            <v>137575</v>
          </cell>
          <cell r="I54">
            <v>58</v>
          </cell>
        </row>
        <row r="55">
          <cell r="E55">
            <v>60789</v>
          </cell>
          <cell r="F55">
            <v>132151</v>
          </cell>
          <cell r="I55">
            <v>-102</v>
          </cell>
        </row>
        <row r="56">
          <cell r="E56">
            <v>16344</v>
          </cell>
          <cell r="F56">
            <v>40247</v>
          </cell>
          <cell r="I56">
            <v>-20</v>
          </cell>
        </row>
        <row r="57">
          <cell r="E57">
            <v>34958</v>
          </cell>
          <cell r="F57">
            <v>83284</v>
          </cell>
          <cell r="I57">
            <v>4</v>
          </cell>
        </row>
        <row r="58">
          <cell r="E58">
            <v>13094</v>
          </cell>
          <cell r="F58">
            <v>31622</v>
          </cell>
          <cell r="I58">
            <v>-26</v>
          </cell>
        </row>
        <row r="59">
          <cell r="E59">
            <v>20237</v>
          </cell>
          <cell r="F59">
            <v>48584</v>
          </cell>
          <cell r="I59">
            <v>9</v>
          </cell>
        </row>
        <row r="60">
          <cell r="E60">
            <v>24420</v>
          </cell>
          <cell r="F60">
            <v>58733</v>
          </cell>
          <cell r="I60">
            <v>-55</v>
          </cell>
        </row>
        <row r="61">
          <cell r="E61">
            <v>12805</v>
          </cell>
          <cell r="F61">
            <v>31428</v>
          </cell>
          <cell r="I61">
            <v>-34</v>
          </cell>
        </row>
        <row r="62">
          <cell r="E62">
            <v>11615</v>
          </cell>
          <cell r="F62">
            <v>27305</v>
          </cell>
          <cell r="I62">
            <v>-21</v>
          </cell>
        </row>
        <row r="63">
          <cell r="E63">
            <v>25840</v>
          </cell>
          <cell r="F63">
            <v>64927</v>
          </cell>
          <cell r="I63">
            <v>-43</v>
          </cell>
        </row>
        <row r="64">
          <cell r="E64">
            <v>3415</v>
          </cell>
          <cell r="F64">
            <v>9095</v>
          </cell>
          <cell r="I64">
            <v>5</v>
          </cell>
        </row>
        <row r="65">
          <cell r="E65">
            <v>6856</v>
          </cell>
          <cell r="F65">
            <v>17176</v>
          </cell>
          <cell r="I65">
            <v>0</v>
          </cell>
        </row>
        <row r="66">
          <cell r="E66">
            <v>4521</v>
          </cell>
          <cell r="F66">
            <v>10552</v>
          </cell>
          <cell r="I66">
            <v>-22</v>
          </cell>
        </row>
        <row r="67">
          <cell r="E67">
            <v>3925</v>
          </cell>
          <cell r="F67">
            <v>9532</v>
          </cell>
          <cell r="I67">
            <v>-14</v>
          </cell>
        </row>
        <row r="68">
          <cell r="E68">
            <v>7123</v>
          </cell>
          <cell r="F68">
            <v>18572</v>
          </cell>
          <cell r="I68">
            <v>-12</v>
          </cell>
        </row>
        <row r="69">
          <cell r="E69">
            <v>19834</v>
          </cell>
          <cell r="F69">
            <v>40480</v>
          </cell>
          <cell r="I69">
            <v>-97</v>
          </cell>
        </row>
        <row r="70">
          <cell r="E70">
            <v>6237</v>
          </cell>
          <cell r="F70">
            <v>10992</v>
          </cell>
          <cell r="I70">
            <v>-45</v>
          </cell>
        </row>
        <row r="71">
          <cell r="E71">
            <v>2937</v>
          </cell>
          <cell r="F71">
            <v>6535</v>
          </cell>
          <cell r="I71">
            <v>-14</v>
          </cell>
        </row>
        <row r="72">
          <cell r="E72">
            <v>10660</v>
          </cell>
          <cell r="F72">
            <v>22953</v>
          </cell>
          <cell r="I72">
            <v>-38</v>
          </cell>
        </row>
        <row r="73">
          <cell r="E73">
            <v>18352</v>
          </cell>
          <cell r="F73">
            <v>42453</v>
          </cell>
          <cell r="I73">
            <v>-2</v>
          </cell>
        </row>
        <row r="74">
          <cell r="E74">
            <v>17220</v>
          </cell>
          <cell r="F74">
            <v>39451</v>
          </cell>
          <cell r="I74">
            <v>5</v>
          </cell>
        </row>
        <row r="75">
          <cell r="E75">
            <v>1132</v>
          </cell>
          <cell r="F75">
            <v>3002</v>
          </cell>
          <cell r="I75">
            <v>-7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元データ貼付用先"/>
    </sheetNames>
    <sheetDataSet>
      <sheetData sheetId="0"/>
      <sheetData sheetId="1">
        <row r="3">
          <cell r="M3" t="str">
            <v>（令和２年国勢調査確定値を基準とした推計）</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70" zoomScaleNormal="70" workbookViewId="0">
      <selection sqref="A1:XFD1048576"/>
    </sheetView>
  </sheetViews>
  <sheetFormatPr defaultColWidth="12.08984375" defaultRowHeight="16.5"/>
  <cols>
    <col min="1" max="3" width="7.7265625" style="4" customWidth="1"/>
    <col min="4" max="4" width="21.453125" style="4" customWidth="1"/>
    <col min="5" max="10" width="14.6328125" style="4" customWidth="1"/>
    <col min="11" max="16384" width="12.08984375" style="4"/>
  </cols>
  <sheetData>
    <row r="1" spans="1:13" ht="30.75" customHeight="1">
      <c r="A1" s="1"/>
      <c r="B1" s="147" t="s">
        <v>12</v>
      </c>
      <c r="C1" s="147"/>
      <c r="D1" s="147"/>
      <c r="E1" s="147"/>
      <c r="F1" s="147"/>
      <c r="G1" s="2" t="s">
        <v>171</v>
      </c>
      <c r="H1" s="3"/>
      <c r="I1" s="1"/>
      <c r="J1" s="1"/>
    </row>
    <row r="2" spans="1:13" ht="30.75" customHeight="1">
      <c r="A2" s="1"/>
      <c r="B2" s="147"/>
      <c r="C2" s="147"/>
      <c r="D2" s="147"/>
      <c r="E2" s="147"/>
      <c r="F2" s="147"/>
      <c r="G2" s="156" t="s">
        <v>13</v>
      </c>
      <c r="H2" s="156"/>
      <c r="I2" s="156"/>
      <c r="J2" s="156"/>
    </row>
    <row r="3" spans="1:13" ht="30.75" customHeight="1">
      <c r="A3" s="1"/>
      <c r="B3" s="1"/>
      <c r="C3" s="19" t="s">
        <v>175</v>
      </c>
      <c r="D3" s="5"/>
      <c r="E3" s="5"/>
      <c r="F3" s="5"/>
      <c r="G3" s="2" t="s">
        <v>28</v>
      </c>
      <c r="H3" s="1"/>
      <c r="I3" s="1"/>
      <c r="J3" s="2"/>
    </row>
    <row r="4" spans="1:13" ht="36.75" customHeight="1">
      <c r="A4" s="157"/>
      <c r="B4" s="157"/>
      <c r="C4" s="157"/>
      <c r="D4" s="157"/>
      <c r="E4" s="157"/>
      <c r="F4" s="157"/>
      <c r="G4" s="157"/>
      <c r="H4" s="157"/>
      <c r="I4" s="160" t="s">
        <v>14</v>
      </c>
      <c r="J4" s="160"/>
    </row>
    <row r="5" spans="1:13" ht="30.75" customHeight="1" thickBot="1">
      <c r="A5" s="1"/>
      <c r="B5" s="1"/>
      <c r="C5" s="1"/>
      <c r="E5" s="6" t="s">
        <v>110</v>
      </c>
      <c r="F5" s="135">
        <v>131976</v>
      </c>
      <c r="G5" s="135"/>
      <c r="H5" s="7" t="s">
        <v>15</v>
      </c>
      <c r="I5" s="25">
        <v>-332</v>
      </c>
      <c r="K5" s="6"/>
      <c r="L5" s="44"/>
      <c r="M5" s="43"/>
    </row>
    <row r="6" spans="1:13" ht="30.75" customHeight="1" thickBot="1">
      <c r="A6" s="1"/>
      <c r="B6" s="1"/>
      <c r="C6" s="1"/>
      <c r="E6" s="6" t="s">
        <v>104</v>
      </c>
      <c r="F6" s="136">
        <v>65671</v>
      </c>
      <c r="G6" s="136"/>
      <c r="H6" s="8" t="s">
        <v>15</v>
      </c>
      <c r="I6" s="25">
        <v>-261</v>
      </c>
      <c r="K6" s="6"/>
      <c r="L6" s="44"/>
      <c r="M6" s="43"/>
    </row>
    <row r="7" spans="1:13" ht="30.75" customHeight="1" thickBot="1">
      <c r="A7" s="1"/>
      <c r="B7" s="1"/>
      <c r="C7" s="1"/>
      <c r="E7" s="6" t="s">
        <v>111</v>
      </c>
      <c r="F7" s="136">
        <v>66305</v>
      </c>
      <c r="G7" s="136"/>
      <c r="H7" s="8" t="s">
        <v>15</v>
      </c>
      <c r="I7" s="25">
        <v>-71</v>
      </c>
      <c r="K7" s="6"/>
      <c r="L7" s="44"/>
      <c r="M7" s="43"/>
    </row>
    <row r="8" spans="1:13" ht="30.75" customHeight="1" thickBot="1">
      <c r="A8" s="1"/>
      <c r="B8" s="1"/>
      <c r="C8" s="1"/>
      <c r="E8" s="6" t="s">
        <v>112</v>
      </c>
      <c r="F8" s="136">
        <v>60893</v>
      </c>
      <c r="G8" s="136"/>
      <c r="H8" s="8" t="s">
        <v>16</v>
      </c>
      <c r="I8" s="25">
        <v>349</v>
      </c>
      <c r="K8" s="6"/>
      <c r="L8" s="44"/>
      <c r="M8" s="43"/>
    </row>
    <row r="9" spans="1:13" ht="30.75" customHeight="1">
      <c r="A9" s="1"/>
      <c r="B9" s="1"/>
      <c r="C9" s="1"/>
      <c r="D9" s="1"/>
      <c r="E9" s="1"/>
      <c r="F9" s="1"/>
      <c r="G9" s="1"/>
      <c r="H9" s="1"/>
      <c r="I9" s="1"/>
      <c r="J9" s="1"/>
    </row>
    <row r="10" spans="1:13" ht="30.75" customHeight="1" thickBot="1">
      <c r="A10" s="9" t="s">
        <v>113</v>
      </c>
      <c r="B10" s="10"/>
      <c r="C10" s="10"/>
      <c r="D10" s="10"/>
      <c r="E10" s="10"/>
      <c r="F10" s="10"/>
      <c r="G10" s="10"/>
      <c r="H10" s="1"/>
      <c r="I10" s="11"/>
      <c r="J10" s="12" t="s">
        <v>0</v>
      </c>
    </row>
    <row r="11" spans="1:13" ht="30.75" customHeight="1" thickBot="1">
      <c r="A11" s="158" t="s">
        <v>105</v>
      </c>
      <c r="B11" s="159"/>
      <c r="C11" s="150" t="s">
        <v>172</v>
      </c>
      <c r="D11" s="151"/>
      <c r="E11" s="148" t="s">
        <v>169</v>
      </c>
      <c r="F11" s="149"/>
      <c r="G11" s="26" t="s">
        <v>17</v>
      </c>
      <c r="H11" s="27"/>
      <c r="I11" s="28" t="s">
        <v>106</v>
      </c>
      <c r="J11" s="29" t="s">
        <v>107</v>
      </c>
    </row>
    <row r="12" spans="1:13" ht="30.75" customHeight="1">
      <c r="A12" s="194" t="s">
        <v>18</v>
      </c>
      <c r="B12" s="30" t="s">
        <v>1</v>
      </c>
      <c r="C12" s="197">
        <v>131976</v>
      </c>
      <c r="D12" s="198"/>
      <c r="E12" s="199">
        <v>132151</v>
      </c>
      <c r="F12" s="200"/>
      <c r="G12" s="31">
        <v>-175</v>
      </c>
      <c r="H12" s="32"/>
      <c r="I12" s="33">
        <v>926</v>
      </c>
      <c r="J12" s="34">
        <v>1101</v>
      </c>
    </row>
    <row r="13" spans="1:13" ht="30.75" customHeight="1">
      <c r="A13" s="195"/>
      <c r="B13" s="35" t="s">
        <v>2</v>
      </c>
      <c r="C13" s="201">
        <v>65671</v>
      </c>
      <c r="D13" s="202"/>
      <c r="E13" s="152">
        <v>65771</v>
      </c>
      <c r="F13" s="153"/>
      <c r="G13" s="36">
        <v>-100</v>
      </c>
      <c r="H13" s="32"/>
      <c r="I13" s="37">
        <v>502</v>
      </c>
      <c r="J13" s="38">
        <v>602</v>
      </c>
    </row>
    <row r="14" spans="1:13" ht="30.75" customHeight="1" thickBot="1">
      <c r="A14" s="196"/>
      <c r="B14" s="39" t="s">
        <v>3</v>
      </c>
      <c r="C14" s="154">
        <v>66305</v>
      </c>
      <c r="D14" s="155"/>
      <c r="E14" s="137">
        <v>66380</v>
      </c>
      <c r="F14" s="138"/>
      <c r="G14" s="40">
        <v>-75</v>
      </c>
      <c r="H14" s="32"/>
      <c r="I14" s="41">
        <v>424</v>
      </c>
      <c r="J14" s="42">
        <v>499</v>
      </c>
    </row>
    <row r="15" spans="1:13" ht="30.75" customHeight="1">
      <c r="A15" s="1"/>
      <c r="B15" s="1"/>
      <c r="C15" s="1"/>
      <c r="D15" s="1"/>
      <c r="E15" s="1"/>
      <c r="F15" s="1"/>
      <c r="G15" s="1"/>
      <c r="H15" s="1"/>
      <c r="I15" s="1"/>
      <c r="J15" s="1"/>
    </row>
    <row r="16" spans="1:13" ht="30.75" customHeight="1" thickBot="1">
      <c r="A16" s="9" t="s">
        <v>114</v>
      </c>
      <c r="B16" s="10"/>
      <c r="C16" s="10"/>
      <c r="D16" s="10"/>
      <c r="E16" s="10"/>
      <c r="F16" s="10"/>
      <c r="G16" s="10"/>
      <c r="H16" s="13"/>
      <c r="I16" s="10"/>
      <c r="J16" s="12" t="s">
        <v>4</v>
      </c>
    </row>
    <row r="17" spans="1:10" ht="30.75" customHeight="1" thickBot="1">
      <c r="A17" s="158" t="s">
        <v>105</v>
      </c>
      <c r="B17" s="159"/>
      <c r="C17" s="150" t="s">
        <v>172</v>
      </c>
      <c r="D17" s="151"/>
      <c r="E17" s="148" t="s">
        <v>169</v>
      </c>
      <c r="F17" s="149"/>
      <c r="G17" s="26" t="s">
        <v>17</v>
      </c>
      <c r="H17" s="27"/>
      <c r="I17" s="28" t="s">
        <v>106</v>
      </c>
      <c r="J17" s="29" t="s">
        <v>107</v>
      </c>
    </row>
    <row r="18" spans="1:10" ht="30.75" customHeight="1" thickBot="1">
      <c r="A18" s="158" t="s">
        <v>5</v>
      </c>
      <c r="B18" s="159"/>
      <c r="C18" s="203">
        <v>60893</v>
      </c>
      <c r="D18" s="204"/>
      <c r="E18" s="139">
        <v>60789</v>
      </c>
      <c r="F18" s="140"/>
      <c r="G18" s="20">
        <v>104</v>
      </c>
      <c r="H18" s="21"/>
      <c r="I18" s="22">
        <v>616</v>
      </c>
      <c r="J18" s="23">
        <v>512</v>
      </c>
    </row>
    <row r="19" spans="1:10" ht="30.75" customHeight="1">
      <c r="A19" s="1"/>
      <c r="B19" s="1"/>
      <c r="C19" s="1"/>
      <c r="D19" s="1"/>
      <c r="E19" s="1"/>
      <c r="F19" s="1"/>
      <c r="G19" s="1"/>
      <c r="H19" s="1"/>
      <c r="I19" s="1"/>
      <c r="J19" s="1"/>
    </row>
    <row r="20" spans="1:10" ht="30.75" customHeight="1" thickBot="1">
      <c r="A20" s="9" t="s">
        <v>115</v>
      </c>
      <c r="B20" s="10"/>
      <c r="C20" s="10"/>
      <c r="D20" s="10"/>
      <c r="E20" s="10"/>
      <c r="F20" s="10"/>
      <c r="G20" s="10"/>
      <c r="H20" s="1"/>
      <c r="I20" s="1"/>
      <c r="J20" s="12" t="s">
        <v>116</v>
      </c>
    </row>
    <row r="21" spans="1:10" ht="30.75" customHeight="1" thickBot="1">
      <c r="A21" s="158" t="s">
        <v>6</v>
      </c>
      <c r="B21" s="205"/>
      <c r="C21" s="205"/>
      <c r="D21" s="159"/>
      <c r="E21" s="158" t="s">
        <v>1</v>
      </c>
      <c r="F21" s="206"/>
      <c r="G21" s="207" t="s">
        <v>2</v>
      </c>
      <c r="H21" s="206"/>
      <c r="I21" s="207" t="s">
        <v>3</v>
      </c>
      <c r="J21" s="159"/>
    </row>
    <row r="22" spans="1:10" ht="30.75" customHeight="1">
      <c r="A22" s="215" t="s">
        <v>19</v>
      </c>
      <c r="B22" s="166" t="s">
        <v>20</v>
      </c>
      <c r="C22" s="209"/>
      <c r="D22" s="167"/>
      <c r="E22" s="141">
        <v>58</v>
      </c>
      <c r="F22" s="142"/>
      <c r="G22" s="133">
        <v>35</v>
      </c>
      <c r="H22" s="145"/>
      <c r="I22" s="133">
        <v>23</v>
      </c>
      <c r="J22" s="134"/>
    </row>
    <row r="23" spans="1:10" ht="30.75" customHeight="1" thickBot="1">
      <c r="A23" s="216"/>
      <c r="B23" s="168" t="s">
        <v>21</v>
      </c>
      <c r="C23" s="220"/>
      <c r="D23" s="169"/>
      <c r="E23" s="143">
        <v>109</v>
      </c>
      <c r="F23" s="144"/>
      <c r="G23" s="174">
        <v>53</v>
      </c>
      <c r="H23" s="175"/>
      <c r="I23" s="174">
        <v>56</v>
      </c>
      <c r="J23" s="176"/>
    </row>
    <row r="24" spans="1:10" ht="30.75" customHeight="1" thickTop="1" thickBot="1">
      <c r="A24" s="217"/>
      <c r="B24" s="161" t="s">
        <v>22</v>
      </c>
      <c r="C24" s="218"/>
      <c r="D24" s="162"/>
      <c r="E24" s="187">
        <v>-51</v>
      </c>
      <c r="F24" s="188"/>
      <c r="G24" s="131">
        <v>-18</v>
      </c>
      <c r="H24" s="208"/>
      <c r="I24" s="131">
        <v>-33</v>
      </c>
      <c r="J24" s="132"/>
    </row>
    <row r="25" spans="1:10" ht="30.75" customHeight="1">
      <c r="A25" s="215" t="s">
        <v>23</v>
      </c>
      <c r="B25" s="163" t="s">
        <v>117</v>
      </c>
      <c r="C25" s="166" t="s">
        <v>7</v>
      </c>
      <c r="D25" s="167"/>
      <c r="E25" s="141">
        <v>491</v>
      </c>
      <c r="F25" s="142"/>
      <c r="G25" s="133">
        <v>274</v>
      </c>
      <c r="H25" s="145"/>
      <c r="I25" s="133">
        <v>217</v>
      </c>
      <c r="J25" s="134"/>
    </row>
    <row r="26" spans="1:10" ht="30.75" customHeight="1">
      <c r="A26" s="216"/>
      <c r="B26" s="164"/>
      <c r="C26" s="170" t="s">
        <v>8</v>
      </c>
      <c r="D26" s="171"/>
      <c r="E26" s="172">
        <v>375</v>
      </c>
      <c r="F26" s="173"/>
      <c r="G26" s="129">
        <v>191</v>
      </c>
      <c r="H26" s="146"/>
      <c r="I26" s="129">
        <v>184</v>
      </c>
      <c r="J26" s="130"/>
    </row>
    <row r="27" spans="1:10" ht="30.75" customHeight="1" thickBot="1">
      <c r="A27" s="216"/>
      <c r="B27" s="164"/>
      <c r="C27" s="168" t="s">
        <v>9</v>
      </c>
      <c r="D27" s="169"/>
      <c r="E27" s="143">
        <v>2</v>
      </c>
      <c r="F27" s="144"/>
      <c r="G27" s="174">
        <v>2</v>
      </c>
      <c r="H27" s="175"/>
      <c r="I27" s="174">
        <v>0</v>
      </c>
      <c r="J27" s="176"/>
    </row>
    <row r="28" spans="1:10" ht="30.75" customHeight="1" thickTop="1" thickBot="1">
      <c r="A28" s="216"/>
      <c r="B28" s="219"/>
      <c r="C28" s="161" t="s">
        <v>108</v>
      </c>
      <c r="D28" s="162"/>
      <c r="E28" s="187">
        <v>868</v>
      </c>
      <c r="F28" s="188"/>
      <c r="G28" s="177">
        <v>467</v>
      </c>
      <c r="H28" s="179"/>
      <c r="I28" s="177">
        <v>401</v>
      </c>
      <c r="J28" s="178"/>
    </row>
    <row r="29" spans="1:10" ht="30.75" customHeight="1">
      <c r="A29" s="216"/>
      <c r="B29" s="163" t="s">
        <v>118</v>
      </c>
      <c r="C29" s="166" t="s">
        <v>10</v>
      </c>
      <c r="D29" s="167"/>
      <c r="E29" s="141">
        <v>517</v>
      </c>
      <c r="F29" s="142"/>
      <c r="G29" s="133">
        <v>302</v>
      </c>
      <c r="H29" s="145"/>
      <c r="I29" s="133">
        <v>215</v>
      </c>
      <c r="J29" s="134"/>
    </row>
    <row r="30" spans="1:10" ht="30.75" customHeight="1">
      <c r="A30" s="216"/>
      <c r="B30" s="164"/>
      <c r="C30" s="170" t="s">
        <v>11</v>
      </c>
      <c r="D30" s="171"/>
      <c r="E30" s="172">
        <v>448</v>
      </c>
      <c r="F30" s="173"/>
      <c r="G30" s="129">
        <v>236</v>
      </c>
      <c r="H30" s="146"/>
      <c r="I30" s="129">
        <v>212</v>
      </c>
      <c r="J30" s="130"/>
    </row>
    <row r="31" spans="1:10" ht="30.75" customHeight="1" thickBot="1">
      <c r="A31" s="216"/>
      <c r="B31" s="164"/>
      <c r="C31" s="168" t="s">
        <v>9</v>
      </c>
      <c r="D31" s="169"/>
      <c r="E31" s="143">
        <v>27</v>
      </c>
      <c r="F31" s="144"/>
      <c r="G31" s="174">
        <v>11</v>
      </c>
      <c r="H31" s="175"/>
      <c r="I31" s="174">
        <v>16</v>
      </c>
      <c r="J31" s="176"/>
    </row>
    <row r="32" spans="1:10" ht="30.75" customHeight="1" thickTop="1" thickBot="1">
      <c r="A32" s="216"/>
      <c r="B32" s="165"/>
      <c r="C32" s="213" t="s">
        <v>119</v>
      </c>
      <c r="D32" s="214"/>
      <c r="E32" s="182">
        <v>992</v>
      </c>
      <c r="F32" s="183"/>
      <c r="G32" s="184">
        <v>549</v>
      </c>
      <c r="H32" s="185"/>
      <c r="I32" s="184">
        <v>443</v>
      </c>
      <c r="J32" s="186"/>
    </row>
    <row r="33" spans="1:11" ht="30.75" customHeight="1" thickTop="1" thickBot="1">
      <c r="A33" s="217"/>
      <c r="B33" s="161" t="s">
        <v>24</v>
      </c>
      <c r="C33" s="218"/>
      <c r="D33" s="162"/>
      <c r="E33" s="187">
        <v>-124</v>
      </c>
      <c r="F33" s="188"/>
      <c r="G33" s="180">
        <v>-82</v>
      </c>
      <c r="H33" s="188"/>
      <c r="I33" s="189">
        <v>-42</v>
      </c>
      <c r="J33" s="190"/>
    </row>
    <row r="34" spans="1:11" ht="30.75" customHeight="1" thickTop="1" thickBot="1">
      <c r="A34" s="210" t="s">
        <v>109</v>
      </c>
      <c r="B34" s="211"/>
      <c r="C34" s="211"/>
      <c r="D34" s="212"/>
      <c r="E34" s="191">
        <v>-175</v>
      </c>
      <c r="F34" s="192"/>
      <c r="G34" s="193">
        <v>-100</v>
      </c>
      <c r="H34" s="192"/>
      <c r="I34" s="180">
        <v>-75</v>
      </c>
      <c r="J34" s="181"/>
    </row>
    <row r="35" spans="1:11" ht="30.75" customHeight="1">
      <c r="A35" s="14"/>
      <c r="B35" s="13"/>
      <c r="C35" s="13"/>
      <c r="D35" s="13"/>
      <c r="E35" s="13"/>
      <c r="F35" s="15"/>
      <c r="G35" s="16"/>
      <c r="H35" s="18"/>
      <c r="I35" s="16"/>
      <c r="J35" s="18"/>
    </row>
    <row r="36" spans="1:11" ht="30.75" customHeight="1">
      <c r="A36" s="2" t="s">
        <v>25</v>
      </c>
      <c r="B36" s="1"/>
      <c r="C36" s="1"/>
      <c r="D36" s="1"/>
      <c r="E36" s="1"/>
      <c r="F36" s="17">
        <v>2.1673427159115168</v>
      </c>
      <c r="G36" s="2" t="s">
        <v>15</v>
      </c>
      <c r="H36" s="1"/>
      <c r="I36" s="1"/>
      <c r="J36" s="1"/>
      <c r="K36" s="24"/>
    </row>
    <row r="37" spans="1:11" ht="30.75" customHeight="1">
      <c r="A37" s="2" t="s">
        <v>27</v>
      </c>
      <c r="B37" s="1"/>
      <c r="C37" s="1"/>
      <c r="D37" s="1"/>
      <c r="E37" s="1"/>
      <c r="F37" s="2">
        <v>7511.4399544678427</v>
      </c>
      <c r="G37" s="2" t="s">
        <v>26</v>
      </c>
      <c r="H37" s="1"/>
      <c r="I37" s="1"/>
      <c r="J37" s="1"/>
    </row>
    <row r="38" spans="1:11" ht="30.75" customHeight="1">
      <c r="A38" s="82" t="s">
        <v>173</v>
      </c>
      <c r="B38" s="83"/>
      <c r="C38" s="83"/>
      <c r="D38" s="84"/>
      <c r="E38" s="84"/>
      <c r="F38" s="83"/>
      <c r="G38" s="83"/>
      <c r="H38" s="83"/>
      <c r="I38" s="83"/>
      <c r="J38" s="83"/>
    </row>
    <row r="39" spans="1:11" ht="30.75" customHeight="1">
      <c r="A39" s="82" t="s">
        <v>174</v>
      </c>
      <c r="B39" s="83"/>
      <c r="C39" s="83"/>
      <c r="D39" s="83"/>
      <c r="E39" s="83"/>
      <c r="F39" s="83"/>
      <c r="G39" s="83"/>
      <c r="H39" s="83"/>
      <c r="I39" s="83"/>
      <c r="J39" s="83"/>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disablePrompts="1"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sqref="A1:XFD1048576"/>
    </sheetView>
  </sheetViews>
  <sheetFormatPr defaultColWidth="9" defaultRowHeight="13"/>
  <cols>
    <col min="1" max="1" width="24.7265625" style="89" customWidth="1"/>
    <col min="2" max="5" width="11.7265625" style="89" customWidth="1"/>
    <col min="6" max="6" width="2.7265625" style="89" customWidth="1"/>
    <col min="7" max="7" width="9.7265625" style="89" customWidth="1"/>
    <col min="8" max="16384" width="9" style="89"/>
  </cols>
  <sheetData>
    <row r="1" spans="1:7" ht="14">
      <c r="A1" s="86" t="s">
        <v>121</v>
      </c>
      <c r="B1" s="87"/>
      <c r="C1" s="87"/>
      <c r="D1" s="87"/>
      <c r="E1" s="88"/>
      <c r="F1" s="87"/>
      <c r="G1" s="87"/>
    </row>
    <row r="2" spans="1:7" ht="14.5" thickBot="1">
      <c r="A2" s="90"/>
      <c r="B2" s="91"/>
      <c r="C2" s="92"/>
      <c r="D2" s="221" t="s">
        <v>170</v>
      </c>
      <c r="E2" s="221"/>
      <c r="F2" s="221"/>
      <c r="G2" s="221"/>
    </row>
    <row r="3" spans="1:7" ht="16.5" customHeight="1" thickBot="1">
      <c r="A3" s="93" t="s">
        <v>122</v>
      </c>
      <c r="B3" s="94" t="s">
        <v>123</v>
      </c>
      <c r="C3" s="95" t="s">
        <v>124</v>
      </c>
      <c r="D3" s="96" t="s">
        <v>125</v>
      </c>
      <c r="E3" s="94" t="s">
        <v>126</v>
      </c>
      <c r="F3" s="222" t="s">
        <v>127</v>
      </c>
      <c r="G3" s="223"/>
    </row>
    <row r="4" spans="1:7" s="119" customFormat="1" ht="16.5" customHeight="1">
      <c r="A4" s="97" t="s">
        <v>128</v>
      </c>
      <c r="B4" s="98">
        <f t="shared" ref="B4:B10" si="0">C4+D4</f>
        <v>1369</v>
      </c>
      <c r="C4" s="98">
        <f>[1]前月分!C4+[1]異動分!X719</f>
        <v>640</v>
      </c>
      <c r="D4" s="98">
        <f>[1]前月分!D4+[1]異動分!X720</f>
        <v>729</v>
      </c>
      <c r="E4" s="98">
        <f>[1]前月分!E4+[1]異動分!AA721</f>
        <v>522</v>
      </c>
      <c r="F4" s="99" t="str">
        <f>IF(G4&lt;0,"△","")</f>
        <v>△</v>
      </c>
      <c r="G4" s="100">
        <f>B4-[1]前月分!B4</f>
        <v>-3</v>
      </c>
    </row>
    <row r="5" spans="1:7" s="119" customFormat="1" ht="16.5" customHeight="1">
      <c r="A5" s="101" t="s">
        <v>129</v>
      </c>
      <c r="B5" s="102">
        <f t="shared" si="0"/>
        <v>4809</v>
      </c>
      <c r="C5" s="102">
        <f>[1]前月分!C5+[1]異動分!X727</f>
        <v>2357</v>
      </c>
      <c r="D5" s="102">
        <f>[1]前月分!D5+[1]異動分!X728</f>
        <v>2452</v>
      </c>
      <c r="E5" s="102">
        <f>[1]前月分!E5+[1]異動分!AA729</f>
        <v>2807</v>
      </c>
      <c r="F5" s="103" t="str">
        <f t="shared" ref="F5:F39" si="1">IF(G5&lt;0,"△","")</f>
        <v>△</v>
      </c>
      <c r="G5" s="104">
        <f>B5-[1]前月分!B5</f>
        <v>-15</v>
      </c>
    </row>
    <row r="6" spans="1:7" s="119" customFormat="1" ht="16.5" customHeight="1">
      <c r="A6" s="101" t="s">
        <v>130</v>
      </c>
      <c r="B6" s="102">
        <f t="shared" si="0"/>
        <v>3490</v>
      </c>
      <c r="C6" s="102">
        <f>[1]前月分!C6+[1]異動分!X731</f>
        <v>1737</v>
      </c>
      <c r="D6" s="102">
        <f>[1]前月分!D6+[1]異動分!X732</f>
        <v>1753</v>
      </c>
      <c r="E6" s="102">
        <f>[1]前月分!E6+[1]異動分!AA733</f>
        <v>1888</v>
      </c>
      <c r="F6" s="103" t="str">
        <f t="shared" si="1"/>
        <v>△</v>
      </c>
      <c r="G6" s="104">
        <f>B6-[1]前月分!B6</f>
        <v>-3</v>
      </c>
    </row>
    <row r="7" spans="1:7" s="119" customFormat="1" ht="16.5" customHeight="1">
      <c r="A7" s="101" t="s">
        <v>131</v>
      </c>
      <c r="B7" s="102">
        <f t="shared" si="0"/>
        <v>3059</v>
      </c>
      <c r="C7" s="102">
        <f>[1]前月分!C7+[1]異動分!X735</f>
        <v>1542</v>
      </c>
      <c r="D7" s="102">
        <f>[1]前月分!D7+[1]異動分!X736</f>
        <v>1517</v>
      </c>
      <c r="E7" s="102">
        <f>[1]前月分!E7+[1]異動分!AA737</f>
        <v>1573</v>
      </c>
      <c r="F7" s="103" t="str">
        <f t="shared" si="1"/>
        <v/>
      </c>
      <c r="G7" s="104">
        <f>B7-[1]前月分!B7</f>
        <v>15</v>
      </c>
    </row>
    <row r="8" spans="1:7" s="119" customFormat="1" ht="16.5" customHeight="1">
      <c r="A8" s="101" t="s">
        <v>132</v>
      </c>
      <c r="B8" s="102">
        <f t="shared" si="0"/>
        <v>3477</v>
      </c>
      <c r="C8" s="102">
        <f>[1]前月分!C8+[1]異動分!X739</f>
        <v>1739</v>
      </c>
      <c r="D8" s="102">
        <f>[1]前月分!D8+[1]異動分!X740</f>
        <v>1738</v>
      </c>
      <c r="E8" s="102">
        <f>[1]前月分!E8+[1]異動分!AA741</f>
        <v>1772</v>
      </c>
      <c r="F8" s="103" t="str">
        <f t="shared" si="1"/>
        <v/>
      </c>
      <c r="G8" s="104">
        <f>B8-[1]前月分!B8</f>
        <v>1</v>
      </c>
    </row>
    <row r="9" spans="1:7" s="119" customFormat="1" ht="16.5" customHeight="1">
      <c r="A9" s="101" t="s">
        <v>133</v>
      </c>
      <c r="B9" s="102">
        <f t="shared" si="0"/>
        <v>4954</v>
      </c>
      <c r="C9" s="102">
        <f>[1]前月分!C9+[1]異動分!X743</f>
        <v>2449</v>
      </c>
      <c r="D9" s="102">
        <f>[1]前月分!D9+[1]異動分!X744</f>
        <v>2505</v>
      </c>
      <c r="E9" s="102">
        <f>[1]前月分!E9+[1]異動分!AA745</f>
        <v>2638</v>
      </c>
      <c r="F9" s="103" t="str">
        <f t="shared" si="1"/>
        <v/>
      </c>
      <c r="G9" s="104">
        <f>B9-[1]前月分!B9</f>
        <v>5</v>
      </c>
    </row>
    <row r="10" spans="1:7" s="119" customFormat="1" ht="16.5" customHeight="1">
      <c r="A10" s="101" t="s">
        <v>134</v>
      </c>
      <c r="B10" s="102">
        <f t="shared" si="0"/>
        <v>3966</v>
      </c>
      <c r="C10" s="102">
        <f>[1]前月分!C10+[1]異動分!X747</f>
        <v>1952</v>
      </c>
      <c r="D10" s="102">
        <f>[1]前月分!D10+[1]異動分!X748</f>
        <v>2014</v>
      </c>
      <c r="E10" s="102">
        <f>[1]前月分!E10+[1]異動分!AA749</f>
        <v>1663</v>
      </c>
      <c r="F10" s="103" t="str">
        <f t="shared" si="1"/>
        <v/>
      </c>
      <c r="G10" s="104">
        <f>B10-[1]前月分!B10</f>
        <v>5</v>
      </c>
    </row>
    <row r="11" spans="1:7" s="119" customFormat="1" ht="16.5" customHeight="1">
      <c r="A11" s="105" t="s">
        <v>135</v>
      </c>
      <c r="B11" s="106">
        <f>SUM(B5:B10)</f>
        <v>23755</v>
      </c>
      <c r="C11" s="106">
        <f>SUM(C5:C10)</f>
        <v>11776</v>
      </c>
      <c r="D11" s="106">
        <f>SUM(D5:D10)</f>
        <v>11979</v>
      </c>
      <c r="E11" s="106">
        <f>SUM(E5:E10)</f>
        <v>12341</v>
      </c>
      <c r="F11" s="107" t="str">
        <f t="shared" si="1"/>
        <v/>
      </c>
      <c r="G11" s="108">
        <f>SUM(G5:G10)</f>
        <v>8</v>
      </c>
    </row>
    <row r="12" spans="1:7" s="119" customFormat="1" ht="16.5" customHeight="1">
      <c r="A12" s="101" t="s">
        <v>136</v>
      </c>
      <c r="B12" s="102">
        <f>C12+D12</f>
        <v>2384</v>
      </c>
      <c r="C12" s="102">
        <f>[1]前月分!C12+[1]異動分!X755</f>
        <v>1193</v>
      </c>
      <c r="D12" s="102">
        <f>[1]前月分!D12+[1]異動分!X756</f>
        <v>1191</v>
      </c>
      <c r="E12" s="102">
        <f>[1]前月分!E12+[1]異動分!AA757</f>
        <v>1031</v>
      </c>
      <c r="F12" s="103" t="str">
        <f t="shared" si="1"/>
        <v>△</v>
      </c>
      <c r="G12" s="109">
        <f>B12-[1]前月分!B12</f>
        <v>-17</v>
      </c>
    </row>
    <row r="13" spans="1:7" s="119" customFormat="1" ht="16.5" customHeight="1">
      <c r="A13" s="110" t="s">
        <v>137</v>
      </c>
      <c r="B13" s="111">
        <f>C13+D13</f>
        <v>3137</v>
      </c>
      <c r="C13" s="111">
        <f>[1]前月分!C13+[1]異動分!X759</f>
        <v>1549</v>
      </c>
      <c r="D13" s="111">
        <f>[1]前月分!D13+[1]異動分!X760</f>
        <v>1588</v>
      </c>
      <c r="E13" s="111">
        <f>[1]前月分!E13+[1]異動分!AA761</f>
        <v>1189</v>
      </c>
      <c r="F13" s="112" t="str">
        <f t="shared" si="1"/>
        <v/>
      </c>
      <c r="G13" s="113">
        <f>B13-[1]前月分!B13</f>
        <v>8</v>
      </c>
    </row>
    <row r="14" spans="1:7" s="119" customFormat="1" ht="16.5" customHeight="1">
      <c r="A14" s="101" t="s">
        <v>138</v>
      </c>
      <c r="B14" s="102">
        <f>C14+D14</f>
        <v>1311</v>
      </c>
      <c r="C14" s="102">
        <f>[1]前月分!C14+[1]異動分!X767</f>
        <v>649</v>
      </c>
      <c r="D14" s="102">
        <f>[1]前月分!D14+[1]異動分!X768</f>
        <v>662</v>
      </c>
      <c r="E14" s="102">
        <f>[1]前月分!E14+[1]異動分!AA769</f>
        <v>574</v>
      </c>
      <c r="F14" s="103" t="str">
        <f t="shared" si="1"/>
        <v>△</v>
      </c>
      <c r="G14" s="104">
        <f>B14-[1]前月分!B14</f>
        <v>-5</v>
      </c>
    </row>
    <row r="15" spans="1:7" s="119" customFormat="1" ht="16.5" customHeight="1">
      <c r="A15" s="101" t="s">
        <v>130</v>
      </c>
      <c r="B15" s="102">
        <f>C15+D15</f>
        <v>1516</v>
      </c>
      <c r="C15" s="102">
        <f>[1]前月分!C15+[1]異動分!X771</f>
        <v>743</v>
      </c>
      <c r="D15" s="102">
        <f>[1]前月分!D15+[1]異動分!X772</f>
        <v>773</v>
      </c>
      <c r="E15" s="102">
        <f>[1]前月分!E15+[1]異動分!AA773</f>
        <v>688</v>
      </c>
      <c r="F15" s="103" t="str">
        <f t="shared" si="1"/>
        <v>△</v>
      </c>
      <c r="G15" s="104">
        <f>B15-[1]前月分!B15</f>
        <v>-5</v>
      </c>
    </row>
    <row r="16" spans="1:7" s="119" customFormat="1" ht="16.5" customHeight="1">
      <c r="A16" s="101" t="s">
        <v>139</v>
      </c>
      <c r="B16" s="102">
        <f>C16+D16</f>
        <v>2354</v>
      </c>
      <c r="C16" s="102">
        <f>[1]前月分!C16+[1]異動分!X775</f>
        <v>1112</v>
      </c>
      <c r="D16" s="102">
        <f>[1]前月分!D16+[1]異動分!X776</f>
        <v>1242</v>
      </c>
      <c r="E16" s="102">
        <f>[1]前月分!E16+[1]異動分!AA777</f>
        <v>1031</v>
      </c>
      <c r="F16" s="103" t="str">
        <f t="shared" si="1"/>
        <v/>
      </c>
      <c r="G16" s="104">
        <f>B16-[1]前月分!B16</f>
        <v>1</v>
      </c>
    </row>
    <row r="17" spans="1:7" s="119" customFormat="1" ht="16.5" customHeight="1">
      <c r="A17" s="105" t="s">
        <v>140</v>
      </c>
      <c r="B17" s="106">
        <f>SUM(B14:B16)</f>
        <v>5181</v>
      </c>
      <c r="C17" s="106">
        <f>SUM(C14:C16)</f>
        <v>2504</v>
      </c>
      <c r="D17" s="106">
        <f>SUM(D14:D16)</f>
        <v>2677</v>
      </c>
      <c r="E17" s="106">
        <f>SUM(E14:E16)</f>
        <v>2293</v>
      </c>
      <c r="F17" s="107" t="str">
        <f t="shared" si="1"/>
        <v>△</v>
      </c>
      <c r="G17" s="108">
        <f>SUM(G14:G16)</f>
        <v>-9</v>
      </c>
    </row>
    <row r="18" spans="1:7" s="119" customFormat="1" ht="16.5" customHeight="1">
      <c r="A18" s="101" t="s">
        <v>141</v>
      </c>
      <c r="B18" s="102">
        <f t="shared" ref="B18:B23" si="2">C18+D18</f>
        <v>896</v>
      </c>
      <c r="C18" s="102">
        <f>[1]前月分!C18+[1]異動分!X783</f>
        <v>443</v>
      </c>
      <c r="D18" s="102">
        <f>[1]前月分!D18+[1]異動分!X784</f>
        <v>453</v>
      </c>
      <c r="E18" s="102">
        <f>[1]前月分!E18+[1]異動分!AA785</f>
        <v>396</v>
      </c>
      <c r="F18" s="103" t="str">
        <f t="shared" si="1"/>
        <v/>
      </c>
      <c r="G18" s="104">
        <f>B18-[1]前月分!B18</f>
        <v>8</v>
      </c>
    </row>
    <row r="19" spans="1:7" s="119" customFormat="1" ht="16.5" customHeight="1">
      <c r="A19" s="101" t="s">
        <v>130</v>
      </c>
      <c r="B19" s="102">
        <f t="shared" si="2"/>
        <v>1510</v>
      </c>
      <c r="C19" s="102">
        <f>[1]前月分!C19+[1]異動分!X787</f>
        <v>763</v>
      </c>
      <c r="D19" s="102">
        <f>[1]前月分!D19+[1]異動分!X788</f>
        <v>747</v>
      </c>
      <c r="E19" s="102">
        <f>[1]前月分!E19+[1]異動分!AA789</f>
        <v>625</v>
      </c>
      <c r="F19" s="103" t="str">
        <f t="shared" si="1"/>
        <v>△</v>
      </c>
      <c r="G19" s="104">
        <f>B19-[1]前月分!B19</f>
        <v>-7</v>
      </c>
    </row>
    <row r="20" spans="1:7" s="119" customFormat="1" ht="16.5" customHeight="1">
      <c r="A20" s="101" t="s">
        <v>139</v>
      </c>
      <c r="B20" s="102">
        <f t="shared" si="2"/>
        <v>2194</v>
      </c>
      <c r="C20" s="102">
        <f>[1]前月分!C20+[1]異動分!X791</f>
        <v>1114</v>
      </c>
      <c r="D20" s="102">
        <f>[1]前月分!D20+[1]異動分!X792</f>
        <v>1080</v>
      </c>
      <c r="E20" s="102">
        <f>[1]前月分!E20+[1]異動分!AA793</f>
        <v>1109</v>
      </c>
      <c r="F20" s="103" t="str">
        <f t="shared" si="1"/>
        <v/>
      </c>
      <c r="G20" s="104">
        <f>B20-[1]前月分!B20</f>
        <v>3</v>
      </c>
    </row>
    <row r="21" spans="1:7" s="119" customFormat="1" ht="16.5" customHeight="1">
      <c r="A21" s="101" t="s">
        <v>132</v>
      </c>
      <c r="B21" s="102">
        <f t="shared" si="2"/>
        <v>1869</v>
      </c>
      <c r="C21" s="102">
        <f>[1]前月分!C21+[1]異動分!X799</f>
        <v>928</v>
      </c>
      <c r="D21" s="102">
        <f>[1]前月分!D21+[1]異動分!X800</f>
        <v>941</v>
      </c>
      <c r="E21" s="102">
        <f>[1]前月分!E21+[1]異動分!AA801</f>
        <v>970</v>
      </c>
      <c r="F21" s="103" t="str">
        <f t="shared" si="1"/>
        <v/>
      </c>
      <c r="G21" s="104">
        <f>B21-[1]前月分!B21</f>
        <v>11</v>
      </c>
    </row>
    <row r="22" spans="1:7" s="119" customFormat="1" ht="16.5" customHeight="1">
      <c r="A22" s="101" t="s">
        <v>133</v>
      </c>
      <c r="B22" s="102">
        <f t="shared" si="2"/>
        <v>814</v>
      </c>
      <c r="C22" s="102">
        <f>[1]前月分!C22+[1]異動分!X803</f>
        <v>404</v>
      </c>
      <c r="D22" s="102">
        <f>[1]前月分!D22+[1]異動分!X804</f>
        <v>410</v>
      </c>
      <c r="E22" s="102">
        <f>[1]前月分!E22+[1]異動分!AA805</f>
        <v>371</v>
      </c>
      <c r="F22" s="103" t="str">
        <f t="shared" si="1"/>
        <v>△</v>
      </c>
      <c r="G22" s="104">
        <f>B22-[1]前月分!B22</f>
        <v>-4</v>
      </c>
    </row>
    <row r="23" spans="1:7" s="119" customFormat="1" ht="16.5" customHeight="1">
      <c r="A23" s="101" t="s">
        <v>134</v>
      </c>
      <c r="B23" s="102">
        <f t="shared" si="2"/>
        <v>1288</v>
      </c>
      <c r="C23" s="102">
        <f>[1]前月分!C23+[1]異動分!X807</f>
        <v>646</v>
      </c>
      <c r="D23" s="102">
        <f>[1]前月分!D23+[1]異動分!X808</f>
        <v>642</v>
      </c>
      <c r="E23" s="102">
        <f>[1]前月分!E23+[1]異動分!AA809</f>
        <v>573</v>
      </c>
      <c r="F23" s="103" t="str">
        <f t="shared" si="1"/>
        <v>△</v>
      </c>
      <c r="G23" s="104">
        <f>B23-[1]前月分!B23</f>
        <v>-7</v>
      </c>
    </row>
    <row r="24" spans="1:7" s="119" customFormat="1" ht="16.5" customHeight="1">
      <c r="A24" s="105" t="s">
        <v>142</v>
      </c>
      <c r="B24" s="106">
        <f>SUM(B18:B23)</f>
        <v>8571</v>
      </c>
      <c r="C24" s="106">
        <f>SUM(C18:C23)</f>
        <v>4298</v>
      </c>
      <c r="D24" s="106">
        <f>SUM(D18:D23)</f>
        <v>4273</v>
      </c>
      <c r="E24" s="106">
        <f>SUM(E18:E23)</f>
        <v>4044</v>
      </c>
      <c r="F24" s="107" t="str">
        <f t="shared" si="1"/>
        <v/>
      </c>
      <c r="G24" s="108">
        <f>SUM(G18:G23)</f>
        <v>4</v>
      </c>
    </row>
    <row r="25" spans="1:7" s="119" customFormat="1" ht="16.5" customHeight="1">
      <c r="A25" s="110" t="s">
        <v>143</v>
      </c>
      <c r="B25" s="111">
        <f>C25+D25</f>
        <v>870</v>
      </c>
      <c r="C25" s="111">
        <f>[1]前月分!C25+[1]異動分!X811</f>
        <v>452</v>
      </c>
      <c r="D25" s="111">
        <f>[1]前月分!D25+[1]異動分!X812</f>
        <v>418</v>
      </c>
      <c r="E25" s="111">
        <f>[1]前月分!E25+[1]異動分!AA813</f>
        <v>415</v>
      </c>
      <c r="F25" s="112" t="str">
        <f t="shared" si="1"/>
        <v/>
      </c>
      <c r="G25" s="113">
        <f>B25-[1]前月分!B25</f>
        <v>4</v>
      </c>
    </row>
    <row r="26" spans="1:7" s="119" customFormat="1" ht="16.5" customHeight="1">
      <c r="A26" s="101" t="s">
        <v>144</v>
      </c>
      <c r="B26" s="114">
        <f>C26+D26</f>
        <v>3011</v>
      </c>
      <c r="C26" s="114">
        <f>[1]前月分!C26+[1]異動分!X815</f>
        <v>1481</v>
      </c>
      <c r="D26" s="114">
        <f>[1]前月分!D26+[1]異動分!X816</f>
        <v>1530</v>
      </c>
      <c r="E26" s="114">
        <f>[1]前月分!E26+[1]異動分!AA817</f>
        <v>1256</v>
      </c>
      <c r="F26" s="103" t="str">
        <f t="shared" si="1"/>
        <v>△</v>
      </c>
      <c r="G26" s="104">
        <f>B26-[1]前月分!B26</f>
        <v>-24</v>
      </c>
    </row>
    <row r="27" spans="1:7" s="119" customFormat="1" ht="16.5" customHeight="1">
      <c r="A27" s="101" t="s">
        <v>130</v>
      </c>
      <c r="B27" s="114">
        <f>C27+D27</f>
        <v>-1</v>
      </c>
      <c r="C27" s="114">
        <f>[1]前月分!C27+[1]異動分!X819</f>
        <v>-1</v>
      </c>
      <c r="D27" s="114">
        <f>[1]前月分!D27+[1]異動分!X820</f>
        <v>0</v>
      </c>
      <c r="E27" s="114">
        <f>[1]前月分!E27+[1]異動分!AA821</f>
        <v>-1</v>
      </c>
      <c r="F27" s="103" t="str">
        <f t="shared" si="1"/>
        <v/>
      </c>
      <c r="G27" s="104">
        <f>B27-[1]前月分!B27</f>
        <v>0</v>
      </c>
    </row>
    <row r="28" spans="1:7" s="119" customFormat="1" ht="16.5" customHeight="1">
      <c r="A28" s="105" t="s">
        <v>145</v>
      </c>
      <c r="B28" s="106">
        <f>SUM(B26:B27)</f>
        <v>3010</v>
      </c>
      <c r="C28" s="106">
        <f>SUM(C26:C27)</f>
        <v>1480</v>
      </c>
      <c r="D28" s="106">
        <f>SUM(D26:D27)</f>
        <v>1530</v>
      </c>
      <c r="E28" s="106">
        <f>SUM(E26:E27)</f>
        <v>1255</v>
      </c>
      <c r="F28" s="107" t="str">
        <f t="shared" si="1"/>
        <v>△</v>
      </c>
      <c r="G28" s="108">
        <f>SUM(G26:G27)</f>
        <v>-24</v>
      </c>
    </row>
    <row r="29" spans="1:7" s="119" customFormat="1" ht="16.5" customHeight="1">
      <c r="A29" s="101" t="s">
        <v>146</v>
      </c>
      <c r="B29" s="102">
        <f>C29+D29</f>
        <v>1692</v>
      </c>
      <c r="C29" s="102">
        <f>[1]前月分!C29+[1]異動分!X823</f>
        <v>861</v>
      </c>
      <c r="D29" s="102">
        <f>[1]前月分!D29+[1]異動分!X824</f>
        <v>831</v>
      </c>
      <c r="E29" s="102">
        <f>[1]前月分!E29+[1]異動分!AA825</f>
        <v>774</v>
      </c>
      <c r="F29" s="103" t="str">
        <f t="shared" si="1"/>
        <v>△</v>
      </c>
      <c r="G29" s="104">
        <f>B29-[1]前月分!B29</f>
        <v>-6</v>
      </c>
    </row>
    <row r="30" spans="1:7" s="119" customFormat="1" ht="16.5" customHeight="1">
      <c r="A30" s="101" t="s">
        <v>130</v>
      </c>
      <c r="B30" s="102">
        <f>C30+D30</f>
        <v>3207</v>
      </c>
      <c r="C30" s="102">
        <f>[1]前月分!C30+[1]異動分!X827</f>
        <v>1628</v>
      </c>
      <c r="D30" s="102">
        <f>[1]前月分!D30+[1]異動分!X828</f>
        <v>1579</v>
      </c>
      <c r="E30" s="102">
        <f>[1]前月分!E30+[1]異動分!AA829</f>
        <v>1361</v>
      </c>
      <c r="F30" s="103" t="str">
        <f t="shared" si="1"/>
        <v>△</v>
      </c>
      <c r="G30" s="104">
        <f>B30-[1]前月分!B30</f>
        <v>-10</v>
      </c>
    </row>
    <row r="31" spans="1:7" s="119" customFormat="1" ht="16.5" customHeight="1">
      <c r="A31" s="105" t="s">
        <v>147</v>
      </c>
      <c r="B31" s="106">
        <f>SUM(B29:B30)</f>
        <v>4899</v>
      </c>
      <c r="C31" s="106">
        <f>SUM(C29:C30)</f>
        <v>2489</v>
      </c>
      <c r="D31" s="106">
        <f>SUM(D29:D30)</f>
        <v>2410</v>
      </c>
      <c r="E31" s="106">
        <f>SUM(E29:E30)</f>
        <v>2135</v>
      </c>
      <c r="F31" s="107" t="str">
        <f t="shared" si="1"/>
        <v>△</v>
      </c>
      <c r="G31" s="108">
        <f>SUM(G29:G30)</f>
        <v>-16</v>
      </c>
    </row>
    <row r="32" spans="1:7" s="119" customFormat="1" ht="16.5" customHeight="1">
      <c r="A32" s="101" t="s">
        <v>148</v>
      </c>
      <c r="B32" s="102">
        <f>C32+D32</f>
        <v>3249</v>
      </c>
      <c r="C32" s="102">
        <f>[1]前月分!C32+[1]異動分!X831</f>
        <v>1592</v>
      </c>
      <c r="D32" s="102">
        <f>[1]前月分!D32+[1]異動分!X832</f>
        <v>1657</v>
      </c>
      <c r="E32" s="102">
        <f>[1]前月分!E32+[1]異動分!AA833</f>
        <v>1284</v>
      </c>
      <c r="F32" s="103" t="str">
        <f t="shared" si="1"/>
        <v>△</v>
      </c>
      <c r="G32" s="104">
        <f>B32-[1]前月分!B32</f>
        <v>-9</v>
      </c>
    </row>
    <row r="33" spans="1:7" s="119" customFormat="1" ht="16.5" customHeight="1">
      <c r="A33" s="101" t="s">
        <v>130</v>
      </c>
      <c r="B33" s="102">
        <f>C33+D33</f>
        <v>2481</v>
      </c>
      <c r="C33" s="102">
        <f>[1]前月分!C33+[1]異動分!X835</f>
        <v>1199</v>
      </c>
      <c r="D33" s="102">
        <f>[1]前月分!D33+[1]異動分!X836</f>
        <v>1282</v>
      </c>
      <c r="E33" s="102">
        <f>[1]前月分!E33+[1]異動分!AA837</f>
        <v>974</v>
      </c>
      <c r="F33" s="103" t="str">
        <f t="shared" si="1"/>
        <v/>
      </c>
      <c r="G33" s="104">
        <f>B33-[1]前月分!B33</f>
        <v>1</v>
      </c>
    </row>
    <row r="34" spans="1:7" s="119" customFormat="1" ht="16.5" customHeight="1">
      <c r="A34" s="105" t="s">
        <v>149</v>
      </c>
      <c r="B34" s="106">
        <f>SUM(B32:B33)</f>
        <v>5730</v>
      </c>
      <c r="C34" s="106">
        <f>SUM(C32:C33)</f>
        <v>2791</v>
      </c>
      <c r="D34" s="106">
        <f>SUM(D32:D33)</f>
        <v>2939</v>
      </c>
      <c r="E34" s="106">
        <f>SUM(E32:E33)</f>
        <v>2258</v>
      </c>
      <c r="F34" s="107" t="str">
        <f t="shared" si="1"/>
        <v>△</v>
      </c>
      <c r="G34" s="108">
        <f>SUM(G32:G33)</f>
        <v>-8</v>
      </c>
    </row>
    <row r="35" spans="1:7" s="119" customFormat="1" ht="16.5" customHeight="1">
      <c r="A35" s="101" t="s">
        <v>150</v>
      </c>
      <c r="B35" s="102">
        <f>C35+D35</f>
        <v>3544</v>
      </c>
      <c r="C35" s="102">
        <f>[1]前月分!C35+[1]異動分!X847</f>
        <v>1714</v>
      </c>
      <c r="D35" s="102">
        <f>[1]前月分!D35+[1]異動分!X848</f>
        <v>1830</v>
      </c>
      <c r="E35" s="102">
        <f>[1]前月分!E35+[1]異動分!AA849</f>
        <v>1867</v>
      </c>
      <c r="F35" s="103" t="str">
        <f t="shared" si="1"/>
        <v>△</v>
      </c>
      <c r="G35" s="104">
        <f>B35-[1]前月分!B35</f>
        <v>-28</v>
      </c>
    </row>
    <row r="36" spans="1:7" s="119" customFormat="1" ht="16.5" customHeight="1">
      <c r="A36" s="101" t="s">
        <v>130</v>
      </c>
      <c r="B36" s="102">
        <f>C36+D36</f>
        <v>3749</v>
      </c>
      <c r="C36" s="102">
        <f>[1]前月分!C36+[1]異動分!X851</f>
        <v>1861</v>
      </c>
      <c r="D36" s="102">
        <f>[1]前月分!D36+[1]異動分!X852</f>
        <v>1888</v>
      </c>
      <c r="E36" s="102">
        <f>[1]前月分!E36+[1]異動分!AA853</f>
        <v>1641</v>
      </c>
      <c r="F36" s="103" t="str">
        <f t="shared" si="1"/>
        <v/>
      </c>
      <c r="G36" s="104">
        <f>B36-[1]前月分!B36</f>
        <v>9</v>
      </c>
    </row>
    <row r="37" spans="1:7" s="119" customFormat="1" ht="16.5" customHeight="1">
      <c r="A37" s="101" t="s">
        <v>139</v>
      </c>
      <c r="B37" s="102">
        <f>C37+D37</f>
        <v>3275</v>
      </c>
      <c r="C37" s="102">
        <f>[1]前月分!C37+[1]異動分!X855</f>
        <v>1631</v>
      </c>
      <c r="D37" s="102">
        <f>[1]前月分!D37+[1]異動分!X856</f>
        <v>1644</v>
      </c>
      <c r="E37" s="102">
        <f>[1]前月分!E37+[1]異動分!AA857</f>
        <v>1615</v>
      </c>
      <c r="F37" s="103" t="str">
        <f t="shared" si="1"/>
        <v>△</v>
      </c>
      <c r="G37" s="104">
        <f>B37-[1]前月分!B37</f>
        <v>-11</v>
      </c>
    </row>
    <row r="38" spans="1:7" s="119" customFormat="1" ht="16.5" customHeight="1">
      <c r="A38" s="101" t="s">
        <v>132</v>
      </c>
      <c r="B38" s="102">
        <f>C38+D38</f>
        <v>1186</v>
      </c>
      <c r="C38" s="102">
        <f>[1]前月分!C38+[1]異動分!X859</f>
        <v>609</v>
      </c>
      <c r="D38" s="102">
        <f>[1]前月分!D38+[1]異動分!X860</f>
        <v>577</v>
      </c>
      <c r="E38" s="102">
        <f>[1]前月分!E38+[1]異動分!AA861</f>
        <v>709</v>
      </c>
      <c r="F38" s="103" t="str">
        <f t="shared" si="1"/>
        <v/>
      </c>
      <c r="G38" s="104">
        <f>B38-[1]前月分!B38</f>
        <v>12</v>
      </c>
    </row>
    <row r="39" spans="1:7" s="119" customFormat="1" ht="16.5" customHeight="1" thickBot="1">
      <c r="A39" s="115" t="s">
        <v>151</v>
      </c>
      <c r="B39" s="116">
        <f>SUM(B35:B38)</f>
        <v>11754</v>
      </c>
      <c r="C39" s="116">
        <f>SUM(C35:C38)</f>
        <v>5815</v>
      </c>
      <c r="D39" s="116">
        <f>SUM(D35:D38)</f>
        <v>5939</v>
      </c>
      <c r="E39" s="116">
        <f>SUM(E35:E38)</f>
        <v>5832</v>
      </c>
      <c r="F39" s="91" t="str">
        <f t="shared" si="1"/>
        <v>△</v>
      </c>
      <c r="G39" s="117">
        <f>SUM(G35:G38)</f>
        <v>-18</v>
      </c>
    </row>
    <row r="40" spans="1:7" s="119" customFormat="1" ht="16.5" customHeight="1" thickBot="1">
      <c r="A40" s="93" t="s">
        <v>122</v>
      </c>
      <c r="B40" s="94" t="s">
        <v>123</v>
      </c>
      <c r="C40" s="95" t="s">
        <v>124</v>
      </c>
      <c r="D40" s="94" t="s">
        <v>125</v>
      </c>
      <c r="E40" s="94" t="s">
        <v>126</v>
      </c>
      <c r="F40" s="222" t="s">
        <v>127</v>
      </c>
      <c r="G40" s="223"/>
    </row>
    <row r="41" spans="1:7" s="119" customFormat="1" ht="16.5" customHeight="1">
      <c r="A41" s="118" t="s">
        <v>152</v>
      </c>
      <c r="B41" s="102">
        <f>C41+D41</f>
        <v>244</v>
      </c>
      <c r="C41" s="125">
        <f>[1]前月分!C41+[1]異動分!X1003</f>
        <v>123</v>
      </c>
      <c r="D41" s="102">
        <f>[1]前月分!D41+[1]異動分!X1004</f>
        <v>121</v>
      </c>
      <c r="E41" s="102">
        <f>[1]前月分!E41+[1]異動分!AA1005</f>
        <v>106</v>
      </c>
      <c r="F41" s="103" t="str">
        <f t="shared" ref="F41:F86" si="3">IF(G41&lt;0,"△","")</f>
        <v/>
      </c>
      <c r="G41" s="104">
        <f>B41-[1]前月分!B41</f>
        <v>4</v>
      </c>
    </row>
    <row r="42" spans="1:7" s="119" customFormat="1" ht="16.5" customHeight="1">
      <c r="A42" s="101" t="s">
        <v>130</v>
      </c>
      <c r="B42" s="102">
        <f t="shared" ref="B42:B44" si="4">C42+D42</f>
        <v>3593</v>
      </c>
      <c r="C42" s="125">
        <f>[1]前月分!C42+[1]異動分!X1007</f>
        <v>1708</v>
      </c>
      <c r="D42" s="102">
        <f>[1]前月分!D42+[1]異動分!X1008</f>
        <v>1885</v>
      </c>
      <c r="E42" s="102">
        <f>[1]前月分!E42+[1]異動分!AA1009</f>
        <v>1880</v>
      </c>
      <c r="F42" s="103" t="str">
        <f t="shared" si="3"/>
        <v>△</v>
      </c>
      <c r="G42" s="104">
        <f>B42-[1]前月分!B42</f>
        <v>-17</v>
      </c>
    </row>
    <row r="43" spans="1:7" s="119" customFormat="1" ht="16.5" customHeight="1">
      <c r="A43" s="101" t="s">
        <v>139</v>
      </c>
      <c r="B43" s="102">
        <f t="shared" si="4"/>
        <v>3034</v>
      </c>
      <c r="C43" s="125">
        <f>[1]前月分!C43+[1]異動分!X1011</f>
        <v>1467</v>
      </c>
      <c r="D43" s="102">
        <f>[1]前月分!D43+[1]異動分!X1012</f>
        <v>1567</v>
      </c>
      <c r="E43" s="102">
        <f>[1]前月分!E43+[1]異動分!AA1013</f>
        <v>1506</v>
      </c>
      <c r="F43" s="103" t="str">
        <f t="shared" si="3"/>
        <v/>
      </c>
      <c r="G43" s="104">
        <f>B43-[1]前月分!B43</f>
        <v>1</v>
      </c>
    </row>
    <row r="44" spans="1:7" s="119" customFormat="1" ht="16.5" customHeight="1">
      <c r="A44" s="101" t="s">
        <v>132</v>
      </c>
      <c r="B44" s="102">
        <f t="shared" si="4"/>
        <v>3591</v>
      </c>
      <c r="C44" s="125">
        <f>[1]前月分!C44+[1]異動分!X1019</f>
        <v>1773</v>
      </c>
      <c r="D44" s="102">
        <f>[1]前月分!D44+[1]異動分!X1020</f>
        <v>1818</v>
      </c>
      <c r="E44" s="102">
        <f>[1]前月分!E44+[1]異動分!AA1021</f>
        <v>1641</v>
      </c>
      <c r="F44" s="103" t="str">
        <f t="shared" si="3"/>
        <v>△</v>
      </c>
      <c r="G44" s="104">
        <f>B44-[1]前月分!B44</f>
        <v>-12</v>
      </c>
    </row>
    <row r="45" spans="1:7" s="119" customFormat="1" ht="16.5" customHeight="1">
      <c r="A45" s="105" t="s">
        <v>153</v>
      </c>
      <c r="B45" s="106">
        <f>SUM(B41:B44)</f>
        <v>10462</v>
      </c>
      <c r="C45" s="106">
        <f>SUM(C41:C44)</f>
        <v>5071</v>
      </c>
      <c r="D45" s="106">
        <f>SUM(D41:D44)</f>
        <v>5391</v>
      </c>
      <c r="E45" s="106">
        <f>SUM(E41:E44)</f>
        <v>5133</v>
      </c>
      <c r="F45" s="107" t="str">
        <f t="shared" si="3"/>
        <v>△</v>
      </c>
      <c r="G45" s="108">
        <f>SUM(G41:G44)</f>
        <v>-24</v>
      </c>
    </row>
    <row r="46" spans="1:7" s="119" customFormat="1" ht="16.5" customHeight="1">
      <c r="A46" s="118" t="s">
        <v>154</v>
      </c>
      <c r="B46" s="102">
        <f t="shared" ref="B46:B50" si="5">C46+D46</f>
        <v>827</v>
      </c>
      <c r="C46" s="125">
        <f>[1]前月分!C46+[1]異動分!X1023</f>
        <v>416</v>
      </c>
      <c r="D46" s="102">
        <f>[1]前月分!D46+[1]異動分!X1024</f>
        <v>411</v>
      </c>
      <c r="E46" s="102">
        <f>[1]前月分!E46+[1]異動分!AA1025</f>
        <v>407</v>
      </c>
      <c r="F46" s="103" t="str">
        <f t="shared" si="3"/>
        <v>△</v>
      </c>
      <c r="G46" s="104">
        <f>B46-[1]前月分!B46</f>
        <v>-7</v>
      </c>
    </row>
    <row r="47" spans="1:7" s="119" customFormat="1" ht="16.5" customHeight="1">
      <c r="A47" s="101" t="s">
        <v>130</v>
      </c>
      <c r="B47" s="102">
        <f t="shared" si="5"/>
        <v>1912</v>
      </c>
      <c r="C47" s="125">
        <f>[1]前月分!C47+[1]異動分!X1027</f>
        <v>963</v>
      </c>
      <c r="D47" s="102">
        <f>[1]前月分!D47+[1]異動分!X1028</f>
        <v>949</v>
      </c>
      <c r="E47" s="102">
        <f>[1]前月分!E47+[1]異動分!AA1029</f>
        <v>786</v>
      </c>
      <c r="F47" s="103" t="str">
        <f t="shared" si="3"/>
        <v>△</v>
      </c>
      <c r="G47" s="104">
        <f>B47-[1]前月分!B47</f>
        <v>-2</v>
      </c>
    </row>
    <row r="48" spans="1:7" s="119" customFormat="1" ht="16.5" customHeight="1">
      <c r="A48" s="101" t="s">
        <v>139</v>
      </c>
      <c r="B48" s="102">
        <f t="shared" si="5"/>
        <v>1848</v>
      </c>
      <c r="C48" s="125">
        <f>[1]前月分!C48+[1]異動分!X1031</f>
        <v>933</v>
      </c>
      <c r="D48" s="102">
        <f>[1]前月分!D48+[1]異動分!X1032</f>
        <v>915</v>
      </c>
      <c r="E48" s="102">
        <f>[1]前月分!E48+[1]異動分!AA1033</f>
        <v>928</v>
      </c>
      <c r="F48" s="103" t="str">
        <f t="shared" si="3"/>
        <v>△</v>
      </c>
      <c r="G48" s="104">
        <f>B48-[1]前月分!B48</f>
        <v>-16</v>
      </c>
    </row>
    <row r="49" spans="1:7" s="119" customFormat="1" ht="16.5" customHeight="1">
      <c r="A49" s="101" t="s">
        <v>132</v>
      </c>
      <c r="B49" s="102">
        <f t="shared" si="5"/>
        <v>1210</v>
      </c>
      <c r="C49" s="125">
        <f>[1]前月分!C49+[1]異動分!X1035</f>
        <v>610</v>
      </c>
      <c r="D49" s="102">
        <f>[1]前月分!D49+[1]異動分!X1036</f>
        <v>600</v>
      </c>
      <c r="E49" s="102">
        <f>[1]前月分!E49+[1]異動分!AA1037</f>
        <v>566</v>
      </c>
      <c r="F49" s="103" t="str">
        <f t="shared" si="3"/>
        <v>△</v>
      </c>
      <c r="G49" s="104">
        <f>B49-[1]前月分!B49</f>
        <v>-2</v>
      </c>
    </row>
    <row r="50" spans="1:7" s="119" customFormat="1" ht="16.5" customHeight="1">
      <c r="A50" s="101" t="s">
        <v>133</v>
      </c>
      <c r="B50" s="102">
        <f t="shared" si="5"/>
        <v>2247</v>
      </c>
      <c r="C50" s="125">
        <f>[1]前月分!C50+[1]異動分!X1039</f>
        <v>1128</v>
      </c>
      <c r="D50" s="102">
        <f>[1]前月分!D50+[1]異動分!X1040</f>
        <v>1119</v>
      </c>
      <c r="E50" s="102">
        <f>[1]前月分!E50+[1]異動分!AA1041</f>
        <v>1089</v>
      </c>
      <c r="F50" s="103" t="str">
        <f t="shared" si="3"/>
        <v/>
      </c>
      <c r="G50" s="104">
        <f>B50-[1]前月分!B50</f>
        <v>4</v>
      </c>
    </row>
    <row r="51" spans="1:7" s="119" customFormat="1" ht="16.5" customHeight="1">
      <c r="A51" s="105" t="s">
        <v>155</v>
      </c>
      <c r="B51" s="106">
        <f>SUM(B46:B50)</f>
        <v>8044</v>
      </c>
      <c r="C51" s="106">
        <f>SUM(C46:C50)</f>
        <v>4050</v>
      </c>
      <c r="D51" s="106">
        <f>SUM(D46:D50)</f>
        <v>3994</v>
      </c>
      <c r="E51" s="106">
        <f>SUM(E46:E50)</f>
        <v>3776</v>
      </c>
      <c r="F51" s="126" t="str">
        <f t="shared" si="3"/>
        <v>△</v>
      </c>
      <c r="G51" s="108">
        <f>SUM(G46:G50)</f>
        <v>-23</v>
      </c>
    </row>
    <row r="52" spans="1:7" s="119" customFormat="1" ht="16.5" customHeight="1">
      <c r="A52" s="101" t="s">
        <v>156</v>
      </c>
      <c r="B52" s="102">
        <f t="shared" ref="B52:B56" si="6">C52+D52</f>
        <v>3756</v>
      </c>
      <c r="C52" s="102">
        <f>[1]前月分!C52+[1]異動分!X887</f>
        <v>1884</v>
      </c>
      <c r="D52" s="102">
        <f>[1]前月分!D52+[1]異動分!X888</f>
        <v>1872</v>
      </c>
      <c r="E52" s="102">
        <f>[1]前月分!E52+[1]異動分!AA889</f>
        <v>1673</v>
      </c>
      <c r="F52" s="103" t="str">
        <f t="shared" si="3"/>
        <v>△</v>
      </c>
      <c r="G52" s="104">
        <f>B52-[1]前月分!B52</f>
        <v>-29</v>
      </c>
    </row>
    <row r="53" spans="1:7" s="119" customFormat="1" ht="16.5" customHeight="1">
      <c r="A53" s="101" t="s">
        <v>130</v>
      </c>
      <c r="B53" s="102">
        <f t="shared" si="6"/>
        <v>3336</v>
      </c>
      <c r="C53" s="102">
        <f>[1]前月分!C53+[1]異動分!X891</f>
        <v>1665</v>
      </c>
      <c r="D53" s="102">
        <f>[1]前月分!D53+[1]異動分!X892</f>
        <v>1671</v>
      </c>
      <c r="E53" s="102">
        <f>[1]前月分!E53+[1]異動分!AA893</f>
        <v>1399</v>
      </c>
      <c r="F53" s="103" t="str">
        <f t="shared" si="3"/>
        <v>△</v>
      </c>
      <c r="G53" s="104">
        <f>B53-[1]前月分!B53</f>
        <v>-6</v>
      </c>
    </row>
    <row r="54" spans="1:7" s="119" customFormat="1" ht="16.5" customHeight="1">
      <c r="A54" s="101" t="s">
        <v>139</v>
      </c>
      <c r="B54" s="102">
        <f t="shared" si="6"/>
        <v>3683</v>
      </c>
      <c r="C54" s="102">
        <f>[1]前月分!C54+[1]異動分!X895</f>
        <v>1894</v>
      </c>
      <c r="D54" s="102">
        <f>[1]前月分!D54+[1]異動分!X896</f>
        <v>1789</v>
      </c>
      <c r="E54" s="102">
        <f>[1]前月分!E54+[1]異動分!AA897</f>
        <v>1557</v>
      </c>
      <c r="F54" s="103" t="str">
        <f t="shared" si="3"/>
        <v>△</v>
      </c>
      <c r="G54" s="104">
        <f>B54-[1]前月分!B54</f>
        <v>-4</v>
      </c>
    </row>
    <row r="55" spans="1:7" s="119" customFormat="1" ht="16.5" customHeight="1">
      <c r="A55" s="101" t="s">
        <v>132</v>
      </c>
      <c r="B55" s="102">
        <f t="shared" si="6"/>
        <v>954</v>
      </c>
      <c r="C55" s="102">
        <f>[1]前月分!C55+[1]異動分!X899</f>
        <v>474</v>
      </c>
      <c r="D55" s="102">
        <f>[1]前月分!D55+[1]異動分!X900</f>
        <v>480</v>
      </c>
      <c r="E55" s="102">
        <f>[1]前月分!E55+[1]異動分!AA901</f>
        <v>423</v>
      </c>
      <c r="F55" s="103" t="str">
        <f t="shared" si="3"/>
        <v>△</v>
      </c>
      <c r="G55" s="104">
        <f>B55-[1]前月分!B55</f>
        <v>-3</v>
      </c>
    </row>
    <row r="56" spans="1:7" s="119" customFormat="1" ht="16.5" customHeight="1">
      <c r="A56" s="101" t="s">
        <v>133</v>
      </c>
      <c r="B56" s="102">
        <f t="shared" si="6"/>
        <v>3578</v>
      </c>
      <c r="C56" s="102">
        <f>[1]前月分!C56+[1]異動分!X903</f>
        <v>1778</v>
      </c>
      <c r="D56" s="102">
        <f>[1]前月分!D56+[1]異動分!X904</f>
        <v>1800</v>
      </c>
      <c r="E56" s="102">
        <f>[1]前月分!E56+[1]異動分!AA905</f>
        <v>1662</v>
      </c>
      <c r="F56" s="103" t="str">
        <f t="shared" si="3"/>
        <v/>
      </c>
      <c r="G56" s="104">
        <f>B56-[1]前月分!B56</f>
        <v>0</v>
      </c>
    </row>
    <row r="57" spans="1:7" s="119" customFormat="1" ht="16.5" customHeight="1">
      <c r="A57" s="105" t="s">
        <v>157</v>
      </c>
      <c r="B57" s="106">
        <f>SUM(B52:B56)</f>
        <v>15307</v>
      </c>
      <c r="C57" s="106">
        <f>SUM(C52:C56)</f>
        <v>7695</v>
      </c>
      <c r="D57" s="106">
        <f>SUM(D52:D56)</f>
        <v>7612</v>
      </c>
      <c r="E57" s="106">
        <f>SUM(E52:E56)</f>
        <v>6714</v>
      </c>
      <c r="F57" s="107" t="str">
        <f t="shared" si="3"/>
        <v>△</v>
      </c>
      <c r="G57" s="108">
        <f>SUM(G52:G56)</f>
        <v>-42</v>
      </c>
    </row>
    <row r="58" spans="1:7" s="119" customFormat="1" ht="16.5" customHeight="1">
      <c r="A58" s="101" t="s">
        <v>158</v>
      </c>
      <c r="B58" s="102">
        <f>C58+D58</f>
        <v>1468</v>
      </c>
      <c r="C58" s="102">
        <f>[1]前月分!C58+[1]異動分!X907</f>
        <v>746</v>
      </c>
      <c r="D58" s="102">
        <f>[1]前月分!D58+[1]異動分!X908</f>
        <v>722</v>
      </c>
      <c r="E58" s="102">
        <f>[1]前月分!E58+[1]異動分!AA909</f>
        <v>616</v>
      </c>
      <c r="F58" s="103" t="str">
        <f t="shared" si="3"/>
        <v>△</v>
      </c>
      <c r="G58" s="104">
        <f>B58-[1]前月分!B58</f>
        <v>-9</v>
      </c>
    </row>
    <row r="59" spans="1:7" s="119" customFormat="1" ht="16.5" customHeight="1">
      <c r="A59" s="101" t="s">
        <v>130</v>
      </c>
      <c r="B59" s="102">
        <f>C59+D59</f>
        <v>1536</v>
      </c>
      <c r="C59" s="102">
        <f>[1]前月分!C59+[1]異動分!X911</f>
        <v>789</v>
      </c>
      <c r="D59" s="102">
        <f>[1]前月分!D59+[1]異動分!X912</f>
        <v>747</v>
      </c>
      <c r="E59" s="102">
        <f>[1]前月分!E59+[1]異動分!AA913</f>
        <v>679</v>
      </c>
      <c r="F59" s="103" t="str">
        <f t="shared" si="3"/>
        <v>△</v>
      </c>
      <c r="G59" s="104">
        <f>B59-[1]前月分!B59</f>
        <v>-17</v>
      </c>
    </row>
    <row r="60" spans="1:7" s="119" customFormat="1" ht="16.5" customHeight="1">
      <c r="A60" s="101" t="s">
        <v>139</v>
      </c>
      <c r="B60" s="102">
        <f>C60+D60</f>
        <v>1693</v>
      </c>
      <c r="C60" s="102">
        <f>[1]前月分!C60+[1]異動分!X915</f>
        <v>843</v>
      </c>
      <c r="D60" s="102">
        <f>[1]前月分!D60+[1]異動分!X916</f>
        <v>850</v>
      </c>
      <c r="E60" s="102">
        <f>[1]前月分!E60+[1]異動分!AA917</f>
        <v>798</v>
      </c>
      <c r="F60" s="103" t="str">
        <f t="shared" si="3"/>
        <v>△</v>
      </c>
      <c r="G60" s="104">
        <f>B60-[1]前月分!B60</f>
        <v>-13</v>
      </c>
    </row>
    <row r="61" spans="1:7" s="119" customFormat="1" ht="16.5" customHeight="1">
      <c r="A61" s="101" t="s">
        <v>132</v>
      </c>
      <c r="B61" s="102">
        <f>C61+D61</f>
        <v>2097</v>
      </c>
      <c r="C61" s="102">
        <f>[1]前月分!C61+[1]異動分!X919</f>
        <v>1029</v>
      </c>
      <c r="D61" s="102">
        <f>[1]前月分!D61+[1]異動分!X920</f>
        <v>1068</v>
      </c>
      <c r="E61" s="102">
        <f>[1]前月分!E61+[1]異動分!AA921</f>
        <v>881</v>
      </c>
      <c r="F61" s="103" t="str">
        <f t="shared" si="3"/>
        <v/>
      </c>
      <c r="G61" s="104">
        <f>B61-[1]前月分!B61</f>
        <v>6</v>
      </c>
    </row>
    <row r="62" spans="1:7" s="119" customFormat="1" ht="16.5" customHeight="1">
      <c r="A62" s="101" t="s">
        <v>133</v>
      </c>
      <c r="B62" s="102">
        <f>C62+D62</f>
        <v>1708</v>
      </c>
      <c r="C62" s="102">
        <f>[1]前月分!C62+[1]異動分!X923</f>
        <v>827</v>
      </c>
      <c r="D62" s="102">
        <f>[1]前月分!D62+[1]異動分!X924</f>
        <v>881</v>
      </c>
      <c r="E62" s="102">
        <f>[1]前月分!E62+[1]異動分!AA925</f>
        <v>817</v>
      </c>
      <c r="F62" s="103" t="str">
        <f t="shared" si="3"/>
        <v/>
      </c>
      <c r="G62" s="104">
        <f>B62-[1]前月分!B62</f>
        <v>20</v>
      </c>
    </row>
    <row r="63" spans="1:7" s="119" customFormat="1" ht="16.5" customHeight="1">
      <c r="A63" s="105" t="s">
        <v>159</v>
      </c>
      <c r="B63" s="106">
        <f>SUM(B58:B62)</f>
        <v>8502</v>
      </c>
      <c r="C63" s="106">
        <f>SUM(C58:C62)</f>
        <v>4234</v>
      </c>
      <c r="D63" s="106">
        <f>SUM(D58:D62)</f>
        <v>4268</v>
      </c>
      <c r="E63" s="106">
        <f>SUM(E58:E62)</f>
        <v>3791</v>
      </c>
      <c r="F63" s="107" t="str">
        <f t="shared" si="3"/>
        <v>△</v>
      </c>
      <c r="G63" s="108">
        <f>SUM(G58:G62)</f>
        <v>-13</v>
      </c>
    </row>
    <row r="64" spans="1:7" s="119" customFormat="1" ht="16.5" customHeight="1">
      <c r="A64" s="101" t="s">
        <v>160</v>
      </c>
      <c r="B64" s="102">
        <f>C64+D64</f>
        <v>1353</v>
      </c>
      <c r="C64" s="102">
        <f>[1]前月分!C64+[1]異動分!X931</f>
        <v>682</v>
      </c>
      <c r="D64" s="102">
        <f>[1]前月分!D64+[1]異動分!X932</f>
        <v>671</v>
      </c>
      <c r="E64" s="102">
        <f>[1]前月分!E64+[1]異動分!AA933</f>
        <v>681</v>
      </c>
      <c r="F64" s="103" t="str">
        <f t="shared" si="3"/>
        <v/>
      </c>
      <c r="G64" s="104">
        <f>B64-[1]前月分!B64</f>
        <v>14</v>
      </c>
    </row>
    <row r="65" spans="1:7" s="119" customFormat="1" ht="16.5" customHeight="1">
      <c r="A65" s="101" t="s">
        <v>130</v>
      </c>
      <c r="B65" s="102">
        <f>C65+D65</f>
        <v>454</v>
      </c>
      <c r="C65" s="102">
        <f>[1]前月分!C65+[1]異動分!X935</f>
        <v>222</v>
      </c>
      <c r="D65" s="102">
        <f>[1]前月分!D65+[1]異動分!X936</f>
        <v>232</v>
      </c>
      <c r="E65" s="102">
        <f>[1]前月分!E65+[1]異動分!AA937</f>
        <v>260</v>
      </c>
      <c r="F65" s="103" t="str">
        <f t="shared" si="3"/>
        <v/>
      </c>
      <c r="G65" s="104">
        <f>B65-[1]前月分!B65</f>
        <v>2</v>
      </c>
    </row>
    <row r="66" spans="1:7" s="119" customFormat="1" ht="16.5" customHeight="1">
      <c r="A66" s="101" t="s">
        <v>139</v>
      </c>
      <c r="B66" s="102">
        <f>C66+D66</f>
        <v>408</v>
      </c>
      <c r="C66" s="102">
        <f>[1]前月分!C66+[1]異動分!X939</f>
        <v>215</v>
      </c>
      <c r="D66" s="102">
        <f>[1]前月分!D66+[1]異動分!X940</f>
        <v>193</v>
      </c>
      <c r="E66" s="102">
        <f>[1]前月分!E66+[1]異動分!AA941</f>
        <v>220</v>
      </c>
      <c r="F66" s="103" t="str">
        <f t="shared" si="3"/>
        <v>△</v>
      </c>
      <c r="G66" s="104">
        <f>B66-[1]前月分!B66</f>
        <v>-5</v>
      </c>
    </row>
    <row r="67" spans="1:7" s="119" customFormat="1" ht="16.5" customHeight="1">
      <c r="A67" s="105" t="s">
        <v>161</v>
      </c>
      <c r="B67" s="106">
        <f>SUM(B64:B66)</f>
        <v>2215</v>
      </c>
      <c r="C67" s="106">
        <f>SUM(C64:C66)</f>
        <v>1119</v>
      </c>
      <c r="D67" s="106">
        <f>SUM(D64:D66)</f>
        <v>1096</v>
      </c>
      <c r="E67" s="106">
        <f>SUM(E64:E66)</f>
        <v>1161</v>
      </c>
      <c r="F67" s="107" t="str">
        <f t="shared" si="3"/>
        <v/>
      </c>
      <c r="G67" s="108">
        <f>SUM(G64:G66)</f>
        <v>11</v>
      </c>
    </row>
    <row r="68" spans="1:7" s="119" customFormat="1" ht="16.5" customHeight="1">
      <c r="A68" s="101" t="s">
        <v>162</v>
      </c>
      <c r="B68" s="102">
        <f t="shared" ref="B68:B73" si="7">C68+D68</f>
        <v>1217</v>
      </c>
      <c r="C68" s="102">
        <f>[1]前月分!C68+[1]異動分!X943</f>
        <v>620</v>
      </c>
      <c r="D68" s="102">
        <f>[1]前月分!D68+[1]異動分!X944</f>
        <v>597</v>
      </c>
      <c r="E68" s="102">
        <f>[1]前月分!E68+[1]異動分!AA945</f>
        <v>456</v>
      </c>
      <c r="F68" s="103" t="str">
        <f t="shared" si="3"/>
        <v>△</v>
      </c>
      <c r="G68" s="104">
        <f>B68-[1]前月分!B68</f>
        <v>-4</v>
      </c>
    </row>
    <row r="69" spans="1:7" s="119" customFormat="1" ht="16.5" customHeight="1">
      <c r="A69" s="101" t="s">
        <v>130</v>
      </c>
      <c r="B69" s="102">
        <f t="shared" si="7"/>
        <v>819</v>
      </c>
      <c r="C69" s="102">
        <f>[1]前月分!C69+[1]異動分!X947</f>
        <v>402</v>
      </c>
      <c r="D69" s="102">
        <f>[1]前月分!D69+[1]異動分!X948</f>
        <v>417</v>
      </c>
      <c r="E69" s="102">
        <f>[1]前月分!E69+[1]異動分!AA949</f>
        <v>320</v>
      </c>
      <c r="F69" s="103" t="str">
        <f t="shared" si="3"/>
        <v/>
      </c>
      <c r="G69" s="104">
        <f>B69-[1]前月分!B69</f>
        <v>6</v>
      </c>
    </row>
    <row r="70" spans="1:7" s="119" customFormat="1" ht="16.5" customHeight="1">
      <c r="A70" s="101" t="s">
        <v>139</v>
      </c>
      <c r="B70" s="102">
        <f t="shared" si="7"/>
        <v>807</v>
      </c>
      <c r="C70" s="102">
        <f>[1]前月分!C70+[1]異動分!X951</f>
        <v>405</v>
      </c>
      <c r="D70" s="102">
        <f>[1]前月分!D70+[1]異動分!X952</f>
        <v>402</v>
      </c>
      <c r="E70" s="102">
        <f>[1]前月分!E70+[1]異動分!AA953</f>
        <v>378</v>
      </c>
      <c r="F70" s="103" t="str">
        <f t="shared" si="3"/>
        <v/>
      </c>
      <c r="G70" s="104">
        <f>B70-[1]前月分!B70</f>
        <v>3</v>
      </c>
    </row>
    <row r="71" spans="1:7" s="119" customFormat="1" ht="16.5" customHeight="1">
      <c r="A71" s="101" t="s">
        <v>132</v>
      </c>
      <c r="B71" s="102">
        <f t="shared" si="7"/>
        <v>2226</v>
      </c>
      <c r="C71" s="102">
        <f>[1]前月分!C71+[1]異動分!X955</f>
        <v>1116</v>
      </c>
      <c r="D71" s="102">
        <f>[1]前月分!D71+[1]異動分!X956</f>
        <v>1110</v>
      </c>
      <c r="E71" s="102">
        <f>[1]前月分!E71+[1]異動分!AA957</f>
        <v>977</v>
      </c>
      <c r="F71" s="103" t="str">
        <f t="shared" si="3"/>
        <v/>
      </c>
      <c r="G71" s="104">
        <f>B71-[1]前月分!B71</f>
        <v>0</v>
      </c>
    </row>
    <row r="72" spans="1:7" s="119" customFormat="1" ht="16.5" customHeight="1">
      <c r="A72" s="101" t="s">
        <v>133</v>
      </c>
      <c r="B72" s="102">
        <f t="shared" si="7"/>
        <v>1174</v>
      </c>
      <c r="C72" s="102">
        <f>[1]前月分!C72+[1]異動分!X959</f>
        <v>590</v>
      </c>
      <c r="D72" s="102">
        <f>[1]前月分!D72+[1]異動分!X960</f>
        <v>584</v>
      </c>
      <c r="E72" s="102">
        <f>[1]前月分!E72+[1]異動分!AA961</f>
        <v>519</v>
      </c>
      <c r="F72" s="103" t="str">
        <f t="shared" si="3"/>
        <v/>
      </c>
      <c r="G72" s="104">
        <f>B72-[1]前月分!B72</f>
        <v>7</v>
      </c>
    </row>
    <row r="73" spans="1:7" s="119" customFormat="1" ht="16.5" customHeight="1">
      <c r="A73" s="101" t="s">
        <v>134</v>
      </c>
      <c r="B73" s="102">
        <f t="shared" si="7"/>
        <v>1624</v>
      </c>
      <c r="C73" s="102">
        <f>[1]前月分!C73+[1]異動分!X963</f>
        <v>817</v>
      </c>
      <c r="D73" s="102">
        <f>[1]前月分!D73+[1]異動分!X964</f>
        <v>807</v>
      </c>
      <c r="E73" s="102">
        <f>[1]前月分!E73+[1]異動分!AA965</f>
        <v>719</v>
      </c>
      <c r="F73" s="103" t="str">
        <f t="shared" si="3"/>
        <v>△</v>
      </c>
      <c r="G73" s="104">
        <f>B73-[1]前月分!B73</f>
        <v>-8</v>
      </c>
    </row>
    <row r="74" spans="1:7" s="119" customFormat="1" ht="16.5" customHeight="1">
      <c r="A74" s="105" t="s">
        <v>163</v>
      </c>
      <c r="B74" s="106">
        <f>SUM(B68:B73)</f>
        <v>7867</v>
      </c>
      <c r="C74" s="106">
        <f>SUM(C68:C73)</f>
        <v>3950</v>
      </c>
      <c r="D74" s="106">
        <f>SUM(D68:D73)</f>
        <v>3917</v>
      </c>
      <c r="E74" s="106">
        <f>SUM(E68:E73)</f>
        <v>3369</v>
      </c>
      <c r="F74" s="107" t="str">
        <f t="shared" si="3"/>
        <v/>
      </c>
      <c r="G74" s="108">
        <f>SUM(G68:G73)</f>
        <v>4</v>
      </c>
    </row>
    <row r="75" spans="1:7" s="119" customFormat="1" ht="16.5" customHeight="1">
      <c r="A75" s="101" t="s">
        <v>164</v>
      </c>
      <c r="B75" s="102">
        <f t="shared" ref="B75:B80" si="8">C75+D75</f>
        <v>1645</v>
      </c>
      <c r="C75" s="102">
        <f>[1]前月分!C75+[1]異動分!X967</f>
        <v>819</v>
      </c>
      <c r="D75" s="102">
        <f>[1]前月分!D75+[1]異動分!X968</f>
        <v>826</v>
      </c>
      <c r="E75" s="102">
        <f>[1]前月分!E75+[1]異動分!AA969</f>
        <v>681</v>
      </c>
      <c r="F75" s="103" t="str">
        <f t="shared" si="3"/>
        <v/>
      </c>
      <c r="G75" s="104">
        <f>B75-[1]前月分!B75</f>
        <v>3</v>
      </c>
    </row>
    <row r="76" spans="1:7" s="119" customFormat="1" ht="16.5" customHeight="1">
      <c r="A76" s="101" t="s">
        <v>130</v>
      </c>
      <c r="B76" s="102">
        <f t="shared" si="8"/>
        <v>961</v>
      </c>
      <c r="C76" s="102">
        <f>[1]前月分!C76+[1]異動分!X975</f>
        <v>479</v>
      </c>
      <c r="D76" s="102">
        <f>[1]前月分!D76+[1]異動分!X976</f>
        <v>482</v>
      </c>
      <c r="E76" s="102">
        <f>[1]前月分!E76+[1]異動分!AA977</f>
        <v>399</v>
      </c>
      <c r="F76" s="103" t="str">
        <f t="shared" si="3"/>
        <v>△</v>
      </c>
      <c r="G76" s="104">
        <f>B76-[1]前月分!B76</f>
        <v>-3</v>
      </c>
    </row>
    <row r="77" spans="1:7" s="119" customFormat="1" ht="16.5" customHeight="1">
      <c r="A77" s="101" t="s">
        <v>139</v>
      </c>
      <c r="B77" s="102">
        <f t="shared" si="8"/>
        <v>1439</v>
      </c>
      <c r="C77" s="102">
        <f>[1]前月分!C77+[1]異動分!X979</f>
        <v>729</v>
      </c>
      <c r="D77" s="102">
        <f>[1]前月分!D77+[1]異動分!X980</f>
        <v>710</v>
      </c>
      <c r="E77" s="102">
        <f>[1]前月分!E77+[1]異動分!AA981</f>
        <v>579</v>
      </c>
      <c r="F77" s="103" t="str">
        <f t="shared" si="3"/>
        <v>△</v>
      </c>
      <c r="G77" s="104">
        <f>B77-[1]前月分!B77</f>
        <v>-7</v>
      </c>
    </row>
    <row r="78" spans="1:7" s="119" customFormat="1" ht="16.5" customHeight="1">
      <c r="A78" s="101" t="s">
        <v>132</v>
      </c>
      <c r="B78" s="102">
        <f t="shared" si="8"/>
        <v>1161</v>
      </c>
      <c r="C78" s="102">
        <f>[1]前月分!C78+[1]異動分!X983</f>
        <v>605</v>
      </c>
      <c r="D78" s="102">
        <f>[1]前月分!D78+[1]異動分!X984</f>
        <v>556</v>
      </c>
      <c r="E78" s="102">
        <f>[1]前月分!E78+[1]異動分!AA985</f>
        <v>462</v>
      </c>
      <c r="F78" s="103" t="str">
        <f t="shared" si="3"/>
        <v>△</v>
      </c>
      <c r="G78" s="104">
        <f>B78-[1]前月分!B78</f>
        <v>-3</v>
      </c>
    </row>
    <row r="79" spans="1:7" s="119" customFormat="1" ht="16.5" customHeight="1">
      <c r="A79" s="101" t="s">
        <v>133</v>
      </c>
      <c r="B79" s="102">
        <f t="shared" si="8"/>
        <v>1292</v>
      </c>
      <c r="C79" s="102">
        <f>[1]前月分!C79+[1]異動分!X987</f>
        <v>645</v>
      </c>
      <c r="D79" s="102">
        <f>[1]前月分!D79+[1]異動分!X988</f>
        <v>647</v>
      </c>
      <c r="E79" s="102">
        <f>[1]前月分!E79+[1]異動分!AA989</f>
        <v>562</v>
      </c>
      <c r="F79" s="103" t="str">
        <f t="shared" si="3"/>
        <v>△</v>
      </c>
      <c r="G79" s="104">
        <f>B79-[1]前月分!B79</f>
        <v>-2</v>
      </c>
    </row>
    <row r="80" spans="1:7" s="119" customFormat="1" ht="16.5" customHeight="1">
      <c r="A80" s="101" t="s">
        <v>134</v>
      </c>
      <c r="B80" s="102">
        <f t="shared" si="8"/>
        <v>250</v>
      </c>
      <c r="C80" s="102">
        <f>[1]前月分!C80+[1]異動分!X991</f>
        <v>122</v>
      </c>
      <c r="D80" s="102">
        <f>[1]前月分!D80+[1]異動分!X992</f>
        <v>128</v>
      </c>
      <c r="E80" s="102">
        <f>[1]前月分!E80+[1]異動分!AA993</f>
        <v>78</v>
      </c>
      <c r="F80" s="103" t="str">
        <f t="shared" si="3"/>
        <v>△</v>
      </c>
      <c r="G80" s="104">
        <f>B80-[1]前月分!B80</f>
        <v>-1</v>
      </c>
    </row>
    <row r="81" spans="1:7" s="119" customFormat="1" ht="16.5" customHeight="1">
      <c r="A81" s="105" t="s">
        <v>165</v>
      </c>
      <c r="B81" s="106">
        <f>SUM(B75:B80)</f>
        <v>6748</v>
      </c>
      <c r="C81" s="106">
        <f>SUM(C75:C80)</f>
        <v>3399</v>
      </c>
      <c r="D81" s="106">
        <f>SUM(D75:D80)</f>
        <v>3349</v>
      </c>
      <c r="E81" s="106">
        <f>SUM(E75:E80)</f>
        <v>2761</v>
      </c>
      <c r="F81" s="107" t="str">
        <f t="shared" si="3"/>
        <v>△</v>
      </c>
      <c r="G81" s="108">
        <f>SUM(G75:G80)</f>
        <v>-13</v>
      </c>
    </row>
    <row r="82" spans="1:7" s="119" customFormat="1" ht="16.5" customHeight="1">
      <c r="A82" s="101" t="s">
        <v>166</v>
      </c>
      <c r="B82" s="102">
        <f>C82+D82</f>
        <v>781</v>
      </c>
      <c r="C82" s="102">
        <f>[1]前月分!C82+[1]異動分!X995</f>
        <v>401</v>
      </c>
      <c r="D82" s="102">
        <f>[1]前月分!D82+[1]異動分!X996</f>
        <v>380</v>
      </c>
      <c r="E82" s="102">
        <f>[1]前月分!E82+[1]異動分!AA997</f>
        <v>357</v>
      </c>
      <c r="F82" s="103" t="str">
        <f t="shared" si="3"/>
        <v>△</v>
      </c>
      <c r="G82" s="104">
        <f>B82-[1]前月分!B82</f>
        <v>-7</v>
      </c>
    </row>
    <row r="83" spans="1:7" s="119" customFormat="1" ht="16.5" customHeight="1">
      <c r="A83" s="101" t="s">
        <v>130</v>
      </c>
      <c r="B83" s="102">
        <f>C83+D83</f>
        <v>1297</v>
      </c>
      <c r="C83" s="102">
        <f>[1]前月分!C83+[1]異動分!X999</f>
        <v>667</v>
      </c>
      <c r="D83" s="102">
        <f>[1]前月分!D83+[1]異動分!X1000</f>
        <v>630</v>
      </c>
      <c r="E83" s="102">
        <f>[1]前月分!E83+[1]異動分!AA1001</f>
        <v>520</v>
      </c>
      <c r="F83" s="103" t="str">
        <f t="shared" si="3"/>
        <v/>
      </c>
      <c r="G83" s="104">
        <f>B83-[1]前月分!B83</f>
        <v>3</v>
      </c>
    </row>
    <row r="84" spans="1:7" s="119" customFormat="1" ht="16.5" customHeight="1">
      <c r="A84" s="105" t="s">
        <v>167</v>
      </c>
      <c r="B84" s="106">
        <f>SUM(B82:B83)</f>
        <v>2078</v>
      </c>
      <c r="C84" s="106">
        <f>SUM(C82:C83)</f>
        <v>1068</v>
      </c>
      <c r="D84" s="106">
        <f>SUM(D82:D83)</f>
        <v>1010</v>
      </c>
      <c r="E84" s="106">
        <f>SUM(E82:E83)</f>
        <v>877</v>
      </c>
      <c r="F84" s="107" t="str">
        <f t="shared" si="3"/>
        <v>△</v>
      </c>
      <c r="G84" s="108">
        <f>SUM(G82:G83)</f>
        <v>-4</v>
      </c>
    </row>
    <row r="85" spans="1:7" s="119" customFormat="1" ht="16.5" customHeight="1">
      <c r="A85" s="120" t="s">
        <v>168</v>
      </c>
      <c r="B85" s="102">
        <f>C85+D85</f>
        <v>93</v>
      </c>
      <c r="C85" s="121">
        <f>[1]前月分!C85+[1]異動分!X715+[1]異動分!X1043+[1]異動分!X1047</f>
        <v>98</v>
      </c>
      <c r="D85" s="121">
        <f>[1]前月分!D85+[1]異動分!X1044+[1]異動分!X1048+[1]異動分!X716</f>
        <v>-5</v>
      </c>
      <c r="E85" s="121">
        <f>[1]前月分!E85+[1]異動分!AA1049+[1]異動分!AA717+[1]異動分!AA1045</f>
        <v>-4</v>
      </c>
      <c r="F85" s="107" t="str">
        <f t="shared" si="3"/>
        <v/>
      </c>
      <c r="G85" s="104">
        <f>B85-[1]前月分!B85</f>
        <v>0</v>
      </c>
    </row>
    <row r="86" spans="1:7" s="119" customFormat="1" ht="16.5" customHeight="1" thickBot="1">
      <c r="A86" s="122" t="s">
        <v>123</v>
      </c>
      <c r="B86" s="123">
        <f>SUM(B4+B11+B12+B13+B17+B24+B25+B28+B31+B34+B39+B45+B51+B57+B63+B67+B74+B81+B84+B85)</f>
        <v>131976</v>
      </c>
      <c r="C86" s="123">
        <f>SUM(C85,C84,C81,C74,C67,C63,C57,C45,C51,C39,C34,C31,C28,C25,C17,C24,C13,C12,C11,C4)</f>
        <v>65671</v>
      </c>
      <c r="D86" s="123">
        <f>SUM(D85,D84,D81,D74,D67,D63,D57,D45,D51,D39,D34,D31,D28,D25,D17,D24,D13,D12,D11,D4)</f>
        <v>66305</v>
      </c>
      <c r="E86" s="123">
        <f>SUM(E85,E84,E81,E74,E67,E63,E57,E45,E51,E39,E34,E31,E28,E25,E17,E24,E13,E12,E11,E4)</f>
        <v>60893</v>
      </c>
      <c r="F86" s="124" t="str">
        <f t="shared" si="3"/>
        <v>△</v>
      </c>
      <c r="G86" s="127">
        <f>SUM(G4+G11+G12+G13+G17+G24+G25+G28+G31+G34+G39+G45+G51+G57+G63+G67+G74+G81+G84+G85)</f>
        <v>-175</v>
      </c>
    </row>
  </sheetData>
  <mergeCells count="3">
    <mergeCell ref="D2:G2"/>
    <mergeCell ref="F3:G3"/>
    <mergeCell ref="F40:G40"/>
  </mergeCells>
  <phoneticPr fontId="12"/>
  <pageMargins left="0.70866141732283472" right="0.70866141732283472" top="0.55118110236220474" bottom="0.35433070866141736" header="0" footer="0"/>
  <pageSetup paperSize="9"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5">
      <c r="A1" s="74" t="s">
        <v>120</v>
      </c>
      <c r="B1" s="75"/>
      <c r="C1" s="75"/>
      <c r="D1" s="75"/>
      <c r="E1" s="75"/>
      <c r="F1" s="75"/>
      <c r="G1" s="75"/>
      <c r="H1" s="75"/>
      <c r="I1" s="75"/>
      <c r="J1" s="75"/>
    </row>
    <row r="2" spans="1:10" ht="19.899999999999999" customHeight="1">
      <c r="A2" s="45"/>
      <c r="B2" s="46"/>
      <c r="C2" s="46"/>
      <c r="D2" s="46"/>
      <c r="E2" s="46"/>
      <c r="F2" s="46"/>
      <c r="G2" s="46"/>
      <c r="H2" s="47"/>
      <c r="I2" s="47"/>
      <c r="J2" s="48" t="str">
        <f>[2]元データ貼付用先!C3</f>
        <v>令和４年３月１日現在</v>
      </c>
    </row>
    <row r="3" spans="1:10" ht="19.899999999999999" customHeight="1" thickBot="1">
      <c r="A3" s="49"/>
      <c r="B3" s="50"/>
      <c r="C3" s="50"/>
      <c r="D3" s="51"/>
      <c r="E3" s="50"/>
      <c r="F3" s="52"/>
      <c r="G3" s="52"/>
      <c r="H3" s="52"/>
      <c r="I3" s="52"/>
      <c r="J3" s="53" t="str">
        <f>[3]元データ貼付用先!M3</f>
        <v>（令和２年国勢調査確定値を基準とした推計）</v>
      </c>
    </row>
    <row r="4" spans="1:10" ht="13.5" customHeight="1">
      <c r="A4" s="228" t="s">
        <v>29</v>
      </c>
      <c r="B4" s="230" t="s">
        <v>30</v>
      </c>
      <c r="C4" s="230" t="s">
        <v>31</v>
      </c>
      <c r="D4" s="224" t="s">
        <v>32</v>
      </c>
      <c r="E4" s="225"/>
      <c r="F4" s="228" t="s">
        <v>33</v>
      </c>
      <c r="G4" s="230" t="s">
        <v>34</v>
      </c>
      <c r="H4" s="230" t="s">
        <v>31</v>
      </c>
      <c r="I4" s="224" t="s">
        <v>32</v>
      </c>
      <c r="J4" s="225"/>
    </row>
    <row r="5" spans="1:10" ht="13.5" customHeight="1">
      <c r="A5" s="229"/>
      <c r="B5" s="231"/>
      <c r="C5" s="231"/>
      <c r="D5" s="226" t="s">
        <v>35</v>
      </c>
      <c r="E5" s="227"/>
      <c r="F5" s="229"/>
      <c r="G5" s="231"/>
      <c r="H5" s="231"/>
      <c r="I5" s="226" t="s">
        <v>35</v>
      </c>
      <c r="J5" s="227"/>
    </row>
    <row r="6" spans="1:10" ht="21" customHeight="1">
      <c r="A6" s="54" t="s">
        <v>36</v>
      </c>
      <c r="B6" s="55">
        <f>[2]元データ貼付用先!E7</f>
        <v>4263091</v>
      </c>
      <c r="C6" s="55">
        <f>[2]元データ貼付用先!F7</f>
        <v>9219037</v>
      </c>
      <c r="D6" s="76" t="str">
        <f>IF([2]元データ貼付用先!I7&lt;0,"△","")</f>
        <v>△</v>
      </c>
      <c r="E6" s="77">
        <f>ABS([2]元データ貼付用先!I7)</f>
        <v>5925</v>
      </c>
      <c r="F6" s="56" t="s">
        <v>37</v>
      </c>
      <c r="G6" s="55">
        <f>[2]元データ貼付用先!E42</f>
        <v>165436</v>
      </c>
      <c r="H6" s="55">
        <f>[2]元データ貼付用先!F42</f>
        <v>382187</v>
      </c>
      <c r="I6" s="76" t="str">
        <f>IF([2]元データ貼付用先!I42&lt;0,"△","")</f>
        <v>△</v>
      </c>
      <c r="J6" s="57">
        <f>ABS([2]元データ貼付用先!I42)</f>
        <v>507</v>
      </c>
    </row>
    <row r="7" spans="1:10" ht="21" customHeight="1">
      <c r="A7" s="56" t="s">
        <v>38</v>
      </c>
      <c r="B7" s="58">
        <f>[2]元データ貼付用先!E8</f>
        <v>4141314</v>
      </c>
      <c r="C7" s="58">
        <f>[2]元データ貼付用先!F8</f>
        <v>8932238</v>
      </c>
      <c r="D7" s="78" t="str">
        <f>IF([2]元データ貼付用先!I8&lt;0,"△","")</f>
        <v>△</v>
      </c>
      <c r="E7" s="79">
        <f>ABS([2]元データ貼付用先!I8)</f>
        <v>5711</v>
      </c>
      <c r="F7" s="60" t="s">
        <v>39</v>
      </c>
      <c r="G7" s="58">
        <f>[2]元データ貼付用先!E43</f>
        <v>113408</v>
      </c>
      <c r="H7" s="58">
        <f>[2]元データ貼付用先!F43</f>
        <v>257382</v>
      </c>
      <c r="I7" s="78" t="str">
        <f>IF([2]元データ貼付用先!I43&lt;0,"△","")</f>
        <v>△</v>
      </c>
      <c r="J7" s="61">
        <f>ABS([2]元データ貼付用先!I43)</f>
        <v>122</v>
      </c>
    </row>
    <row r="8" spans="1:10" ht="21" customHeight="1">
      <c r="A8" s="56" t="s">
        <v>40</v>
      </c>
      <c r="B8" s="58">
        <f>[2]元データ貼付用先!E9</f>
        <v>121777</v>
      </c>
      <c r="C8" s="58">
        <f>[2]元データ貼付用先!F9</f>
        <v>286799</v>
      </c>
      <c r="D8" s="78" t="str">
        <f>IF([2]元データ貼付用先!I9&lt;0,"△","")</f>
        <v>△</v>
      </c>
      <c r="E8" s="79">
        <f>ABS([2]元データ貼付用先!I9)</f>
        <v>214</v>
      </c>
      <c r="F8" s="60" t="s">
        <v>41</v>
      </c>
      <c r="G8" s="58">
        <f>[2]元データ貼付用先!E44</f>
        <v>76457</v>
      </c>
      <c r="H8" s="58">
        <f>[2]元データ貼付用先!F44</f>
        <v>172566</v>
      </c>
      <c r="I8" s="78" t="str">
        <f>IF([2]元データ貼付用先!I44&lt;0,"△","")</f>
        <v>△</v>
      </c>
      <c r="J8" s="61">
        <f>ABS([2]元データ貼付用先!I44)</f>
        <v>50</v>
      </c>
    </row>
    <row r="9" spans="1:10" ht="21" customHeight="1">
      <c r="A9" s="56" t="s">
        <v>42</v>
      </c>
      <c r="B9" s="58">
        <f>[2]元データ貼付用先!E11</f>
        <v>1764011</v>
      </c>
      <c r="C9" s="58">
        <f>[2]元データ貼付用先!F11</f>
        <v>3766056</v>
      </c>
      <c r="D9" s="78" t="str">
        <f>IF([2]元データ貼付用先!I11&lt;0,"△","")</f>
        <v>△</v>
      </c>
      <c r="E9" s="79">
        <f>ABS([2]元データ貼付用先!I11)</f>
        <v>2846</v>
      </c>
      <c r="F9" s="60" t="s">
        <v>43</v>
      </c>
      <c r="G9" s="63">
        <f>[2]元データ貼付用先!E45</f>
        <v>197795</v>
      </c>
      <c r="H9" s="63">
        <f>[2]元データ貼付用先!F45</f>
        <v>441500</v>
      </c>
      <c r="I9" s="78" t="str">
        <f>IF([2]元データ貼付用先!I45&lt;0,"△","")</f>
        <v>△</v>
      </c>
      <c r="J9" s="61">
        <f>ABS([2]元データ貼付用先!I45)</f>
        <v>143</v>
      </c>
    </row>
    <row r="10" spans="1:10" ht="21" customHeight="1">
      <c r="A10" s="56" t="s">
        <v>44</v>
      </c>
      <c r="B10" s="58">
        <f>[2]元データ貼付用先!E12</f>
        <v>145285</v>
      </c>
      <c r="C10" s="58">
        <f>[2]元データ貼付用先!F12</f>
        <v>295140</v>
      </c>
      <c r="D10" s="78" t="str">
        <f>IF([2]元データ貼付用先!I12&lt;0,"△","")</f>
        <v>△</v>
      </c>
      <c r="E10" s="79">
        <f>ABS([2]元データ貼付用先!I12)</f>
        <v>237</v>
      </c>
      <c r="F10" s="60" t="s">
        <v>45</v>
      </c>
      <c r="G10" s="63">
        <f>[2]元データ貼付用先!E46</f>
        <v>82944</v>
      </c>
      <c r="H10" s="63">
        <f>[2]元データ貼付用先!F46</f>
        <v>187739</v>
      </c>
      <c r="I10" s="78" t="str">
        <f>IF([2]元データ貼付用先!I46&lt;0,"△","")</f>
        <v>△</v>
      </c>
      <c r="J10" s="61">
        <f>ABS([2]元データ貼付用先!I46)</f>
        <v>125</v>
      </c>
    </row>
    <row r="11" spans="1:10" ht="21" customHeight="1">
      <c r="A11" s="64" t="s">
        <v>46</v>
      </c>
      <c r="B11" s="58">
        <f>[2]元データ貼付用先!E13</f>
        <v>130092</v>
      </c>
      <c r="C11" s="58">
        <f>[2]元データ貼付用先!F13</f>
        <v>247069</v>
      </c>
      <c r="D11" s="78" t="str">
        <f>IF([2]元データ貼付用先!I13&lt;0,"△","")</f>
        <v>△</v>
      </c>
      <c r="E11" s="79">
        <f>ABS([2]元データ貼付用先!I13)</f>
        <v>199</v>
      </c>
      <c r="F11" s="60" t="s">
        <v>47</v>
      </c>
      <c r="G11" s="63">
        <f>[2]元データ貼付用先!E47</f>
        <v>104611</v>
      </c>
      <c r="H11" s="63">
        <f>[2]元データ貼付用先!F47</f>
        <v>243714</v>
      </c>
      <c r="I11" s="78" t="str">
        <f>IF([2]元データ貼付用先!I47&lt;0,"△","")</f>
        <v>△</v>
      </c>
      <c r="J11" s="61">
        <f>ABS([2]元データ貼付用先!I47)</f>
        <v>85</v>
      </c>
    </row>
    <row r="12" spans="1:10" ht="21" customHeight="1">
      <c r="A12" s="56" t="s">
        <v>48</v>
      </c>
      <c r="B12" s="58">
        <f>[2]元データ貼付用先!E14</f>
        <v>57203</v>
      </c>
      <c r="C12" s="58">
        <f>[2]元データ貼付用先!F14</f>
        <v>104425</v>
      </c>
      <c r="D12" s="78" t="str">
        <f>IF([2]元データ貼付用先!I14&lt;0,"△","")</f>
        <v/>
      </c>
      <c r="E12" s="79">
        <f>ABS([2]元データ貼付用先!I14)</f>
        <v>41</v>
      </c>
      <c r="F12" s="60" t="s">
        <v>49</v>
      </c>
      <c r="G12" s="63">
        <f>[2]元データ貼付用先!E48</f>
        <v>25097</v>
      </c>
      <c r="H12" s="63">
        <f>[2]元データ貼付用先!F48</f>
        <v>56826</v>
      </c>
      <c r="I12" s="78" t="str">
        <f>IF([2]元データ貼付用先!I48&lt;0,"△","")</f>
        <v>△</v>
      </c>
      <c r="J12" s="61">
        <f>ABS([2]元データ貼付用先!I48)</f>
        <v>27</v>
      </c>
    </row>
    <row r="13" spans="1:10" ht="21" customHeight="1">
      <c r="A13" s="56" t="s">
        <v>50</v>
      </c>
      <c r="B13" s="58">
        <f>[2]元データ貼付用先!E15</f>
        <v>84766</v>
      </c>
      <c r="C13" s="58">
        <f>[2]元データ貼付用先!F15</f>
        <v>149979</v>
      </c>
      <c r="D13" s="78" t="str">
        <f>IF([2]元データ貼付用先!I15&lt;0,"△","")</f>
        <v>△</v>
      </c>
      <c r="E13" s="79">
        <f>ABS([2]元データ貼付用先!I15)</f>
        <v>196</v>
      </c>
      <c r="F13" s="60" t="s">
        <v>51</v>
      </c>
      <c r="G13" s="63">
        <f>[2]元データ貼付用先!E49</f>
        <v>17136</v>
      </c>
      <c r="H13" s="63">
        <f>[2]元データ貼付用先!F49</f>
        <v>41214</v>
      </c>
      <c r="I13" s="78" t="str">
        <f>IF([2]元データ貼付用先!I49&lt;0,"△","")</f>
        <v>△</v>
      </c>
      <c r="J13" s="61">
        <f>ABS([2]元データ貼付用先!I49)</f>
        <v>65</v>
      </c>
    </row>
    <row r="14" spans="1:10" ht="21" customHeight="1">
      <c r="A14" s="56" t="s">
        <v>52</v>
      </c>
      <c r="B14" s="58">
        <f>[2]元データ貼付用先!E16</f>
        <v>104375</v>
      </c>
      <c r="C14" s="58">
        <f>[2]元データ貼付用先!F16</f>
        <v>197076</v>
      </c>
      <c r="D14" s="78" t="str">
        <f>IF([2]元データ貼付用先!I16&lt;0,"△","")</f>
        <v>△</v>
      </c>
      <c r="E14" s="79">
        <f>ABS([2]元データ貼付用先!I16)</f>
        <v>197</v>
      </c>
      <c r="F14" s="60" t="s">
        <v>53</v>
      </c>
      <c r="G14" s="63">
        <f>[2]元データ貼付用先!E50</f>
        <v>71149</v>
      </c>
      <c r="H14" s="63">
        <f>[2]元データ貼付用先!F50</f>
        <v>161661</v>
      </c>
      <c r="I14" s="78" t="str">
        <f>IF([2]元データ貼付用先!I50&lt;0,"△","")</f>
        <v>△</v>
      </c>
      <c r="J14" s="61">
        <f>ABS([2]元データ貼付用先!I50)</f>
        <v>165</v>
      </c>
    </row>
    <row r="15" spans="1:10" ht="21" customHeight="1">
      <c r="A15" s="56" t="s">
        <v>54</v>
      </c>
      <c r="B15" s="58">
        <f>[2]元データ貼付用先!E17</f>
        <v>96505</v>
      </c>
      <c r="C15" s="58">
        <f>[2]元データ貼付用先!F17</f>
        <v>214912</v>
      </c>
      <c r="D15" s="78" t="str">
        <f>IF([2]元データ貼付用先!I17&lt;0,"△","")</f>
        <v>△</v>
      </c>
      <c r="E15" s="79">
        <f>ABS([2]元データ貼付用先!I17)</f>
        <v>176</v>
      </c>
      <c r="F15" s="60" t="s">
        <v>55</v>
      </c>
      <c r="G15" s="63">
        <f>[2]元データ貼付用先!E51</f>
        <v>101813</v>
      </c>
      <c r="H15" s="63">
        <f>[2]元データ貼付用先!F51</f>
        <v>223402</v>
      </c>
      <c r="I15" s="78" t="str">
        <f>IF([2]元データ貼付用先!I51&lt;0,"△","")</f>
        <v>△</v>
      </c>
      <c r="J15" s="61">
        <f>ABS([2]元データ貼付用先!I51)</f>
        <v>96</v>
      </c>
    </row>
    <row r="16" spans="1:10" ht="21" customHeight="1">
      <c r="A16" s="56" t="s">
        <v>56</v>
      </c>
      <c r="B16" s="58">
        <f>[2]元データ貼付用先!E18</f>
        <v>99265</v>
      </c>
      <c r="C16" s="58">
        <f>[2]元データ貼付用先!F18</f>
        <v>206014</v>
      </c>
      <c r="D16" s="78" t="str">
        <f>IF([2]元データ貼付用先!I18&lt;0,"△","")</f>
        <v>△</v>
      </c>
      <c r="E16" s="79">
        <f>ABS([2]元データ貼付用先!I18)</f>
        <v>264</v>
      </c>
      <c r="F16" s="60" t="s">
        <v>57</v>
      </c>
      <c r="G16" s="63">
        <f>[2]元データ貼付用先!E52</f>
        <v>112884</v>
      </c>
      <c r="H16" s="63">
        <f>[2]元データ貼付用先!F52</f>
        <v>241558</v>
      </c>
      <c r="I16" s="78" t="str">
        <f>IF([2]元データ貼付用先!I52&lt;0,"△","")</f>
        <v/>
      </c>
      <c r="J16" s="61">
        <f>ABS([2]元データ貼付用先!I52)</f>
        <v>66</v>
      </c>
    </row>
    <row r="17" spans="1:10" ht="21" customHeight="1">
      <c r="A17" s="56" t="s">
        <v>58</v>
      </c>
      <c r="B17" s="58">
        <f>[2]元データ貼付用先!E19</f>
        <v>107173</v>
      </c>
      <c r="C17" s="58">
        <f>[2]元データ貼付用先!F19</f>
        <v>243022</v>
      </c>
      <c r="D17" s="78" t="str">
        <f>IF([2]元データ貼付用先!I19&lt;0,"△","")</f>
        <v>△</v>
      </c>
      <c r="E17" s="79">
        <f>ABS([2]元データ貼付用先!I19)</f>
        <v>157</v>
      </c>
      <c r="F17" s="60" t="s">
        <v>59</v>
      </c>
      <c r="G17" s="63">
        <f>[2]元データ貼付用先!E53</f>
        <v>45490</v>
      </c>
      <c r="H17" s="63">
        <f>[2]元データ貼付用先!F53</f>
        <v>100900</v>
      </c>
      <c r="I17" s="78" t="str">
        <f>IF([2]元データ貼付用先!I53&lt;0,"△","")</f>
        <v>△</v>
      </c>
      <c r="J17" s="61">
        <f>ABS([2]元データ貼付用先!I53)</f>
        <v>121</v>
      </c>
    </row>
    <row r="18" spans="1:10" ht="21" customHeight="1">
      <c r="A18" s="56" t="s">
        <v>60</v>
      </c>
      <c r="B18" s="58">
        <f>[2]元データ貼付用先!E20</f>
        <v>79079</v>
      </c>
      <c r="C18" s="58">
        <f>[2]元データ貼付用先!F20</f>
        <v>166118</v>
      </c>
      <c r="D18" s="78" t="str">
        <f>IF([2]元データ貼付用先!I20&lt;0,"△","")</f>
        <v>△</v>
      </c>
      <c r="E18" s="79">
        <f>ABS([2]元データ貼付用先!I20)</f>
        <v>56</v>
      </c>
      <c r="F18" s="60" t="s">
        <v>61</v>
      </c>
      <c r="G18" s="63">
        <f>[2]元データ貼付用先!E54</f>
        <v>59571</v>
      </c>
      <c r="H18" s="63">
        <f>[2]元データ貼付用先!F54</f>
        <v>137575</v>
      </c>
      <c r="I18" s="78" t="str">
        <f>IF([2]元データ貼付用先!I54&lt;0,"△","")</f>
        <v/>
      </c>
      <c r="J18" s="61">
        <f>ABS([2]元データ貼付用先!I54)</f>
        <v>58</v>
      </c>
    </row>
    <row r="19" spans="1:10" ht="21" customHeight="1">
      <c r="A19" s="56" t="s">
        <v>62</v>
      </c>
      <c r="B19" s="58">
        <f>[2]元データ貼付用先!E21</f>
        <v>89924</v>
      </c>
      <c r="C19" s="58">
        <f>[2]元データ貼付用先!F21</f>
        <v>196934</v>
      </c>
      <c r="D19" s="78" t="str">
        <f>IF([2]元データ貼付用先!I21&lt;0,"△","")</f>
        <v>△</v>
      </c>
      <c r="E19" s="79">
        <f>ABS([2]元データ貼付用先!I21)</f>
        <v>235</v>
      </c>
      <c r="F19" s="65" t="s">
        <v>63</v>
      </c>
      <c r="G19" s="66">
        <f>[2]元データ貼付用先!E55</f>
        <v>60789</v>
      </c>
      <c r="H19" s="66">
        <f>[2]元データ貼付用先!F55</f>
        <v>132151</v>
      </c>
      <c r="I19" s="78" t="str">
        <f>IF([2]元データ貼付用先!I55&lt;0,"△","")</f>
        <v>△</v>
      </c>
      <c r="J19" s="61">
        <f>ABS([2]元データ貼付用先!I55)</f>
        <v>102</v>
      </c>
    </row>
    <row r="20" spans="1:10" ht="21" customHeight="1">
      <c r="A20" s="56" t="s">
        <v>64</v>
      </c>
      <c r="B20" s="58">
        <f>[2]元データ貼付用先!E22</f>
        <v>176627</v>
      </c>
      <c r="C20" s="58">
        <f>[2]元データ貼付用先!F22</f>
        <v>359042</v>
      </c>
      <c r="D20" s="78" t="str">
        <f>IF([2]元データ貼付用先!I22&lt;0,"△","")</f>
        <v>△</v>
      </c>
      <c r="E20" s="79">
        <f>ABS([2]元データ貼付用先!I22)</f>
        <v>205</v>
      </c>
      <c r="F20" s="60" t="s">
        <v>65</v>
      </c>
      <c r="G20" s="63">
        <f>[2]元データ貼付用先!E56</f>
        <v>16344</v>
      </c>
      <c r="H20" s="63">
        <f>[2]元データ貼付用先!F56</f>
        <v>40247</v>
      </c>
      <c r="I20" s="78" t="str">
        <f>IF([2]元データ貼付用先!I56&lt;0,"△","")</f>
        <v>△</v>
      </c>
      <c r="J20" s="61">
        <f>ABS([2]元データ貼付用先!I56)</f>
        <v>20</v>
      </c>
    </row>
    <row r="21" spans="1:10" ht="21" customHeight="1">
      <c r="A21" s="56" t="s">
        <v>66</v>
      </c>
      <c r="B21" s="58">
        <f>[2]元データ貼付用先!E23</f>
        <v>80174</v>
      </c>
      <c r="C21" s="58">
        <f>[2]元データ貼付用先!F23</f>
        <v>182941</v>
      </c>
      <c r="D21" s="78" t="str">
        <f>IF([2]元データ貼付用先!I23&lt;0,"△","")</f>
        <v>△</v>
      </c>
      <c r="E21" s="79">
        <f>ABS([2]元データ貼付用先!I23)</f>
        <v>94</v>
      </c>
      <c r="F21" s="67" t="s">
        <v>67</v>
      </c>
      <c r="G21" s="63">
        <f>[2]元データ貼付用先!E57</f>
        <v>34958</v>
      </c>
      <c r="H21" s="63">
        <f>[2]元データ貼付用先!F57</f>
        <v>83284</v>
      </c>
      <c r="I21" s="78" t="str">
        <f>IF([2]元データ貼付用先!I57&lt;0,"△","")</f>
        <v/>
      </c>
      <c r="J21" s="61">
        <f>ABS([2]元データ貼付用先!I57)</f>
        <v>4</v>
      </c>
    </row>
    <row r="22" spans="1:10" ht="21" customHeight="1">
      <c r="A22" s="56" t="s">
        <v>68</v>
      </c>
      <c r="B22" s="58">
        <f>[2]元データ貼付用先!E24</f>
        <v>134161</v>
      </c>
      <c r="C22" s="58">
        <f>[2]元データ貼付用先!F24</f>
        <v>310782</v>
      </c>
      <c r="D22" s="78" t="str">
        <f>IF([2]元データ貼付用先!I24&lt;0,"△","")</f>
        <v>△</v>
      </c>
      <c r="E22" s="79">
        <f>ABS([2]元データ貼付用先!I24)</f>
        <v>254</v>
      </c>
      <c r="F22" s="67" t="s">
        <v>69</v>
      </c>
      <c r="G22" s="63">
        <f>[2]元データ貼付用先!E58</f>
        <v>13094</v>
      </c>
      <c r="H22" s="63">
        <f>[2]元データ貼付用先!F58</f>
        <v>31622</v>
      </c>
      <c r="I22" s="78" t="str">
        <f>IF([2]元データ貼付用先!I58&lt;0,"△","")</f>
        <v>△</v>
      </c>
      <c r="J22" s="61">
        <f>ABS([2]元データ貼付用先!I58)</f>
        <v>26</v>
      </c>
    </row>
    <row r="23" spans="1:10" ht="21" customHeight="1">
      <c r="A23" s="56" t="s">
        <v>70</v>
      </c>
      <c r="B23" s="58">
        <f>[2]元データ貼付用先!E25</f>
        <v>86351</v>
      </c>
      <c r="C23" s="58">
        <f>[2]元データ貼付用先!F25</f>
        <v>214791</v>
      </c>
      <c r="D23" s="78" t="str">
        <f>IF([2]元データ貼付用先!I25&lt;0,"△","")</f>
        <v>△</v>
      </c>
      <c r="E23" s="79">
        <f>ABS([2]元データ貼付用先!I25)</f>
        <v>71</v>
      </c>
      <c r="F23" s="67" t="s">
        <v>71</v>
      </c>
      <c r="G23" s="63">
        <f>[2]元データ貼付用先!E59</f>
        <v>20237</v>
      </c>
      <c r="H23" s="63">
        <f>[2]元データ貼付用先!F59</f>
        <v>48584</v>
      </c>
      <c r="I23" s="78" t="str">
        <f>IF([2]元データ貼付用先!I59&lt;0,"△","")</f>
        <v/>
      </c>
      <c r="J23" s="61">
        <f>ABS([2]元データ貼付用先!I59)</f>
        <v>9</v>
      </c>
    </row>
    <row r="24" spans="1:10" ht="21" customHeight="1">
      <c r="A24" s="56" t="s">
        <v>72</v>
      </c>
      <c r="B24" s="58">
        <f>[2]元データ貼付用先!E26</f>
        <v>123234</v>
      </c>
      <c r="C24" s="58">
        <f>[2]元データ貼付用先!F26</f>
        <v>283597</v>
      </c>
      <c r="D24" s="78" t="str">
        <f>IF([2]元データ貼付用先!I26&lt;0,"△","")</f>
        <v>△</v>
      </c>
      <c r="E24" s="79">
        <f>ABS([2]元データ貼付用先!I26)</f>
        <v>265</v>
      </c>
      <c r="F24" s="60" t="s">
        <v>73</v>
      </c>
      <c r="G24" s="63">
        <f>[2]元データ貼付用先!E60</f>
        <v>24420</v>
      </c>
      <c r="H24" s="63">
        <f>[2]元データ貼付用先!F60</f>
        <v>58733</v>
      </c>
      <c r="I24" s="78" t="str">
        <f>IF([2]元データ貼付用先!I60&lt;0,"△","")</f>
        <v>△</v>
      </c>
      <c r="J24" s="61">
        <f>ABS([2]元データ貼付用先!I60)</f>
        <v>55</v>
      </c>
    </row>
    <row r="25" spans="1:10" ht="21" customHeight="1">
      <c r="A25" s="56" t="s">
        <v>74</v>
      </c>
      <c r="B25" s="58">
        <f>[2]元データ貼付用先!E27</f>
        <v>53285</v>
      </c>
      <c r="C25" s="58">
        <f>[2]元データ貼付用先!F27</f>
        <v>120425</v>
      </c>
      <c r="D25" s="78" t="str">
        <f>IF([2]元データ貼付用先!I27&lt;0,"△","")</f>
        <v>△</v>
      </c>
      <c r="E25" s="79">
        <f>ABS([2]元データ貼付用先!I27)</f>
        <v>62</v>
      </c>
      <c r="F25" s="60" t="s">
        <v>75</v>
      </c>
      <c r="G25" s="63">
        <f>[2]元データ貼付用先!E61</f>
        <v>12805</v>
      </c>
      <c r="H25" s="63">
        <f>[2]元データ貼付用先!F61</f>
        <v>31428</v>
      </c>
      <c r="I25" s="78" t="str">
        <f>IF([2]元データ貼付用先!I61&lt;0,"△","")</f>
        <v>△</v>
      </c>
      <c r="J25" s="61">
        <f>ABS([2]元データ貼付用先!I61)</f>
        <v>34</v>
      </c>
    </row>
    <row r="26" spans="1:10" ht="21" customHeight="1">
      <c r="A26" s="56" t="s">
        <v>76</v>
      </c>
      <c r="B26" s="58">
        <f>[2]元データ貼付用先!E28</f>
        <v>63504</v>
      </c>
      <c r="C26" s="58">
        <f>[2]元データ貼付用先!F28</f>
        <v>151888</v>
      </c>
      <c r="D26" s="78" t="str">
        <f>IF([2]元データ貼付用先!I28&lt;0,"△","")</f>
        <v>△</v>
      </c>
      <c r="E26" s="79">
        <f>ABS([2]元データ貼付用先!I28)</f>
        <v>136</v>
      </c>
      <c r="F26" s="60" t="s">
        <v>77</v>
      </c>
      <c r="G26" s="63">
        <f>[2]元データ貼付用先!E62</f>
        <v>11615</v>
      </c>
      <c r="H26" s="63">
        <f>[2]元データ貼付用先!F62</f>
        <v>27305</v>
      </c>
      <c r="I26" s="78" t="str">
        <f>IF([2]元データ貼付用先!I62&lt;0,"△","")</f>
        <v>△</v>
      </c>
      <c r="J26" s="61">
        <f>ABS([2]元データ貼付用先!I62)</f>
        <v>21</v>
      </c>
    </row>
    <row r="27" spans="1:10" ht="21" customHeight="1">
      <c r="A27" s="56" t="s">
        <v>78</v>
      </c>
      <c r="B27" s="58">
        <f>[2]元データ貼付用先!E29</f>
        <v>53008</v>
      </c>
      <c r="C27" s="58">
        <f>[2]元データ貼付用先!F29</f>
        <v>121901</v>
      </c>
      <c r="D27" s="78" t="str">
        <f>IF([2]元データ貼付用先!I29&lt;0,"△","")</f>
        <v>△</v>
      </c>
      <c r="E27" s="79">
        <f>ABS([2]元データ貼付用先!I29)</f>
        <v>83</v>
      </c>
      <c r="F27" s="60" t="s">
        <v>79</v>
      </c>
      <c r="G27" s="63">
        <f>[2]元データ貼付用先!E63</f>
        <v>25840</v>
      </c>
      <c r="H27" s="63">
        <f>[2]元データ貼付用先!F63</f>
        <v>64927</v>
      </c>
      <c r="I27" s="78" t="str">
        <f>IF([2]元データ貼付用先!I63&lt;0,"△","")</f>
        <v>△</v>
      </c>
      <c r="J27" s="61">
        <f>ABS([2]元データ貼付用先!I63)</f>
        <v>43</v>
      </c>
    </row>
    <row r="28" spans="1:10" ht="21" customHeight="1">
      <c r="A28" s="56" t="s">
        <v>80</v>
      </c>
      <c r="B28" s="58">
        <f>[2]元データ貼付用先!E30</f>
        <v>753656</v>
      </c>
      <c r="C28" s="58">
        <f>[2]元データ貼付用先!F30</f>
        <v>1536813</v>
      </c>
      <c r="D28" s="78" t="str">
        <f>IF([2]元データ貼付用先!I30&lt;0,"△","")</f>
        <v>△</v>
      </c>
      <c r="E28" s="79">
        <f>ABS([2]元データ貼付用先!I30)</f>
        <v>1116</v>
      </c>
      <c r="F28" s="60" t="s">
        <v>81</v>
      </c>
      <c r="G28" s="63">
        <f>[2]元データ貼付用先!E64</f>
        <v>3415</v>
      </c>
      <c r="H28" s="63">
        <f>[2]元データ貼付用先!F64</f>
        <v>9095</v>
      </c>
      <c r="I28" s="78" t="str">
        <f>IF([2]元データ貼付用先!I64&lt;0,"△","")</f>
        <v/>
      </c>
      <c r="J28" s="61">
        <f>ABS([2]元データ貼付用先!I64)</f>
        <v>5</v>
      </c>
    </row>
    <row r="29" spans="1:10" ht="21" customHeight="1">
      <c r="A29" s="56" t="s">
        <v>82</v>
      </c>
      <c r="B29" s="58">
        <f>[2]元データ貼付用先!E31</f>
        <v>122989</v>
      </c>
      <c r="C29" s="58">
        <f>[2]元データ貼付用先!F31</f>
        <v>229992</v>
      </c>
      <c r="D29" s="78" t="str">
        <f>IF([2]元データ貼付用先!I31&lt;0,"△","")</f>
        <v>△</v>
      </c>
      <c r="E29" s="79">
        <f>ABS([2]元データ貼付用先!I31)</f>
        <v>273</v>
      </c>
      <c r="F29" s="60" t="s">
        <v>83</v>
      </c>
      <c r="G29" s="63">
        <f>[2]元データ貼付用先!E65</f>
        <v>6856</v>
      </c>
      <c r="H29" s="63">
        <f>[2]元データ貼付用先!F65</f>
        <v>17176</v>
      </c>
      <c r="I29" s="78" t="str">
        <f>IF([2]元データ貼付用先!I65&lt;0,"△","")</f>
        <v/>
      </c>
      <c r="J29" s="61">
        <f>ABS([2]元データ貼付用先!I65)</f>
        <v>0</v>
      </c>
    </row>
    <row r="30" spans="1:10" ht="21" customHeight="1">
      <c r="A30" s="56" t="s">
        <v>84</v>
      </c>
      <c r="B30" s="58">
        <f>[2]元データ貼付用先!E32</f>
        <v>80446</v>
      </c>
      <c r="C30" s="58">
        <f>[2]元データ貼付用先!F32</f>
        <v>171032</v>
      </c>
      <c r="D30" s="78" t="str">
        <f>IF([2]元データ貼付用先!I32&lt;0,"△","")</f>
        <v>△</v>
      </c>
      <c r="E30" s="79">
        <f>ABS([2]元データ貼付用先!I32)</f>
        <v>130</v>
      </c>
      <c r="F30" s="60" t="s">
        <v>85</v>
      </c>
      <c r="G30" s="63">
        <f>[2]元データ貼付用先!E66</f>
        <v>4521</v>
      </c>
      <c r="H30" s="63">
        <f>[2]元データ貼付用先!F66</f>
        <v>10552</v>
      </c>
      <c r="I30" s="78" t="str">
        <f>IF([2]元データ貼付用先!I66&lt;0,"△","")</f>
        <v>△</v>
      </c>
      <c r="J30" s="61">
        <f>ABS([2]元データ貼付用先!I66)</f>
        <v>22</v>
      </c>
    </row>
    <row r="31" spans="1:10" ht="21" customHeight="1">
      <c r="A31" s="56" t="s">
        <v>86</v>
      </c>
      <c r="B31" s="58">
        <f>[2]元データ貼付用先!E33</f>
        <v>135782</v>
      </c>
      <c r="C31" s="58">
        <f>[2]元データ貼付用先!F33</f>
        <v>263922</v>
      </c>
      <c r="D31" s="78" t="str">
        <f>IF([2]元データ貼付用先!I33&lt;0,"△","")</f>
        <v>△</v>
      </c>
      <c r="E31" s="79">
        <f>ABS([2]元データ貼付用先!I33)</f>
        <v>211</v>
      </c>
      <c r="F31" s="60" t="s">
        <v>87</v>
      </c>
      <c r="G31" s="63">
        <f>[2]元データ貼付用先!E67</f>
        <v>3925</v>
      </c>
      <c r="H31" s="63">
        <f>[2]元データ貼付用先!F67</f>
        <v>9532</v>
      </c>
      <c r="I31" s="78" t="str">
        <f>IF([2]元データ貼付用先!I67&lt;0,"△","")</f>
        <v>△</v>
      </c>
      <c r="J31" s="61">
        <f>ABS([2]元データ貼付用先!I67)</f>
        <v>14</v>
      </c>
    </row>
    <row r="32" spans="1:10" ht="21" customHeight="1">
      <c r="A32" s="56" t="s">
        <v>88</v>
      </c>
      <c r="B32" s="58">
        <f>[2]元データ貼付用先!E34</f>
        <v>114773</v>
      </c>
      <c r="C32" s="58">
        <f>[2]元データ貼付用先!F34</f>
        <v>234123</v>
      </c>
      <c r="D32" s="78" t="str">
        <f>IF([2]元データ貼付用先!I34&lt;0,"△","")</f>
        <v>△</v>
      </c>
      <c r="E32" s="79">
        <f>ABS([2]元データ貼付用先!I34)</f>
        <v>197</v>
      </c>
      <c r="F32" s="60" t="s">
        <v>89</v>
      </c>
      <c r="G32" s="63">
        <f>[2]元データ貼付用先!E68</f>
        <v>7123</v>
      </c>
      <c r="H32" s="63">
        <f>[2]元データ貼付用先!F68</f>
        <v>18572</v>
      </c>
      <c r="I32" s="78" t="str">
        <f>IF([2]元データ貼付用先!I68&lt;0,"△","")</f>
        <v>△</v>
      </c>
      <c r="J32" s="61">
        <f>ABS([2]元データ貼付用先!I68)</f>
        <v>12</v>
      </c>
    </row>
    <row r="33" spans="1:10" ht="21" customHeight="1">
      <c r="A33" s="56" t="s">
        <v>90</v>
      </c>
      <c r="B33" s="58">
        <f>[2]元データ貼付用先!E35</f>
        <v>103737</v>
      </c>
      <c r="C33" s="58">
        <f>[2]元データ貼付用先!F35</f>
        <v>234305</v>
      </c>
      <c r="D33" s="78" t="str">
        <f>IF([2]元データ貼付用先!I35&lt;0,"△","")</f>
        <v>△</v>
      </c>
      <c r="E33" s="79">
        <f>ABS([2]元データ貼付用先!I35)</f>
        <v>109</v>
      </c>
      <c r="F33" s="60" t="s">
        <v>91</v>
      </c>
      <c r="G33" s="63">
        <f>[2]元データ貼付用先!E69</f>
        <v>19834</v>
      </c>
      <c r="H33" s="63">
        <f>[2]元データ貼付用先!F69</f>
        <v>40480</v>
      </c>
      <c r="I33" s="78" t="str">
        <f>IF([2]元データ貼付用先!I69&lt;0,"△","")</f>
        <v>△</v>
      </c>
      <c r="J33" s="61">
        <f>ABS([2]元データ貼付用先!I69)</f>
        <v>97</v>
      </c>
    </row>
    <row r="34" spans="1:10" ht="21" customHeight="1">
      <c r="A34" s="56" t="s">
        <v>92</v>
      </c>
      <c r="B34" s="58">
        <f>[2]元データ貼付用先!E36</f>
        <v>115626</v>
      </c>
      <c r="C34" s="58">
        <f>[2]元データ貼付用先!F36</f>
        <v>222794</v>
      </c>
      <c r="D34" s="78" t="str">
        <f>IF([2]元データ貼付用先!I36&lt;0,"△","")</f>
        <v>△</v>
      </c>
      <c r="E34" s="79">
        <f>ABS([2]元データ貼付用先!I36)</f>
        <v>175</v>
      </c>
      <c r="F34" s="60" t="s">
        <v>93</v>
      </c>
      <c r="G34" s="63">
        <f>[2]元データ貼付用先!E70</f>
        <v>6237</v>
      </c>
      <c r="H34" s="63">
        <f>[2]元データ貼付用先!F70</f>
        <v>10992</v>
      </c>
      <c r="I34" s="78" t="str">
        <f>IF([2]元データ貼付用先!I70&lt;0,"△","")</f>
        <v>△</v>
      </c>
      <c r="J34" s="61">
        <f>ABS([2]元データ貼付用先!I70)</f>
        <v>45</v>
      </c>
    </row>
    <row r="35" spans="1:10" ht="21" customHeight="1">
      <c r="A35" s="56" t="s">
        <v>94</v>
      </c>
      <c r="B35" s="58">
        <f>[2]元データ貼付用先!E37</f>
        <v>80303</v>
      </c>
      <c r="C35" s="58">
        <f>[2]元データ貼付用先!F37</f>
        <v>180645</v>
      </c>
      <c r="D35" s="78" t="str">
        <f>IF([2]元データ貼付用先!I37&lt;0,"△","")</f>
        <v>△</v>
      </c>
      <c r="E35" s="79">
        <f>ABS([2]元データ貼付用先!I37)</f>
        <v>21</v>
      </c>
      <c r="F35" s="60" t="s">
        <v>95</v>
      </c>
      <c r="G35" s="63">
        <f>[2]元データ貼付用先!E71</f>
        <v>2937</v>
      </c>
      <c r="H35" s="63">
        <f>[2]元データ貼付用先!F71</f>
        <v>6535</v>
      </c>
      <c r="I35" s="78" t="str">
        <f>IF([2]元データ貼付用先!I71&lt;0,"△","")</f>
        <v>△</v>
      </c>
      <c r="J35" s="61">
        <f>ABS([2]元データ貼付用先!I71)</f>
        <v>14</v>
      </c>
    </row>
    <row r="36" spans="1:10" ht="21" customHeight="1">
      <c r="A36" s="60" t="s">
        <v>96</v>
      </c>
      <c r="B36" s="58">
        <f>[2]元データ貼付用先!E38</f>
        <v>337765</v>
      </c>
      <c r="C36" s="58">
        <f>[2]元データ貼付用先!F38</f>
        <v>725463</v>
      </c>
      <c r="D36" s="78" t="str">
        <f>IF([2]元データ貼付用先!I38&lt;0,"△","")</f>
        <v>△</v>
      </c>
      <c r="E36" s="79">
        <f>ABS([2]元データ貼付用先!I38)</f>
        <v>249</v>
      </c>
      <c r="F36" s="60" t="s">
        <v>97</v>
      </c>
      <c r="G36" s="63">
        <f>[2]元データ貼付用先!E72</f>
        <v>10660</v>
      </c>
      <c r="H36" s="63">
        <f>[2]元データ貼付用先!F72</f>
        <v>22953</v>
      </c>
      <c r="I36" s="78" t="str">
        <f>IF([2]元データ貼付用先!I72&lt;0,"△","")</f>
        <v>△</v>
      </c>
      <c r="J36" s="61">
        <f>ABS([2]元データ貼付用先!I72)</f>
        <v>38</v>
      </c>
    </row>
    <row r="37" spans="1:10" ht="21" customHeight="1">
      <c r="A37" s="56" t="s">
        <v>98</v>
      </c>
      <c r="B37" s="58">
        <f>[2]元データ貼付用先!E39</f>
        <v>75760</v>
      </c>
      <c r="C37" s="58">
        <f>[2]元データ貼付用先!F39</f>
        <v>169224</v>
      </c>
      <c r="D37" s="78" t="str">
        <f>IF([2]元データ貼付用先!I39&lt;0,"△","")</f>
        <v>△</v>
      </c>
      <c r="E37" s="79">
        <f>ABS([2]元データ貼付用先!I39)</f>
        <v>124</v>
      </c>
      <c r="F37" s="60" t="s">
        <v>99</v>
      </c>
      <c r="G37" s="63">
        <f>[2]元データ貼付用先!E73</f>
        <v>18352</v>
      </c>
      <c r="H37" s="63">
        <f>[2]元データ貼付用先!F73</f>
        <v>42453</v>
      </c>
      <c r="I37" s="78" t="str">
        <f>IF([2]元データ貼付用先!I73&lt;0,"△","")</f>
        <v>△</v>
      </c>
      <c r="J37" s="61">
        <f>ABS([2]元データ貼付用先!I73)</f>
        <v>2</v>
      </c>
    </row>
    <row r="38" spans="1:10" ht="21" customHeight="1">
      <c r="A38" s="56" t="s">
        <v>100</v>
      </c>
      <c r="B38" s="58">
        <f>[2]元データ貼付用先!E40</f>
        <v>126834</v>
      </c>
      <c r="C38" s="58">
        <f>[2]元データ貼付用先!F40</f>
        <v>273871</v>
      </c>
      <c r="D38" s="78" t="str">
        <f>IF([2]元データ貼付用先!I40&lt;0,"△","")</f>
        <v>△</v>
      </c>
      <c r="E38" s="79">
        <f>ABS([2]元データ貼付用先!I40)</f>
        <v>47</v>
      </c>
      <c r="F38" s="60" t="s">
        <v>101</v>
      </c>
      <c r="G38" s="63">
        <f>[2]元データ貼付用先!E74</f>
        <v>17220</v>
      </c>
      <c r="H38" s="63">
        <f>[2]元データ貼付用先!F74</f>
        <v>39451</v>
      </c>
      <c r="I38" s="78" t="str">
        <f>IF([2]元データ貼付用先!I74&lt;0,"△","")</f>
        <v/>
      </c>
      <c r="J38" s="61">
        <f>ABS([2]元データ貼付用先!I74)</f>
        <v>5</v>
      </c>
    </row>
    <row r="39" spans="1:10" ht="21" customHeight="1" thickBot="1">
      <c r="A39" s="68" t="s">
        <v>102</v>
      </c>
      <c r="B39" s="69">
        <f>[2]元データ貼付用先!E41</f>
        <v>135171</v>
      </c>
      <c r="C39" s="69">
        <f>[2]元データ貼付用先!F41</f>
        <v>282368</v>
      </c>
      <c r="D39" s="80" t="str">
        <f>IF([2]元データ貼付用先!I41&lt;0,"△","")</f>
        <v>△</v>
      </c>
      <c r="E39" s="81">
        <f>ABS([2]元データ貼付用先!I41)</f>
        <v>78</v>
      </c>
      <c r="F39" s="70" t="s">
        <v>103</v>
      </c>
      <c r="G39" s="71">
        <f>[2]元データ貼付用先!E75</f>
        <v>1132</v>
      </c>
      <c r="H39" s="71">
        <f>[2]元データ貼付用先!F75</f>
        <v>3002</v>
      </c>
      <c r="I39" s="80" t="str">
        <f>IF([2]元データ貼付用先!I75&lt;0,"△","")</f>
        <v>△</v>
      </c>
      <c r="J39" s="72">
        <f>ABS([2]元データ貼付用先!I75)</f>
        <v>7</v>
      </c>
    </row>
    <row r="40" spans="1:10">
      <c r="A40" s="128"/>
      <c r="D40" s="73"/>
      <c r="G40" s="62"/>
      <c r="H40" s="62"/>
      <c r="I40" s="59"/>
      <c r="J40" s="85"/>
    </row>
    <row r="41" spans="1:10">
      <c r="A41" s="128"/>
    </row>
  </sheetData>
  <mergeCells count="10">
    <mergeCell ref="I4:J4"/>
    <mergeCell ref="D5:E5"/>
    <mergeCell ref="I5:J5"/>
    <mergeCell ref="A4:A5"/>
    <mergeCell ref="B4:B5"/>
    <mergeCell ref="C4:C5"/>
    <mergeCell ref="D4:E4"/>
    <mergeCell ref="F4:F5"/>
    <mergeCell ref="G4:G5"/>
    <mergeCell ref="H4:H5"/>
  </mergeCells>
  <phoneticPr fontId="12"/>
  <printOptions horizontalCentered="1"/>
  <pageMargins left="0.59055118110236227" right="0.59055118110236227" top="0.39370078740157483" bottom="0.39370078740157483" header="0" footer="0"/>
  <pageSetup paperSize="9" scale="98" orientation="portrait" horizontalDpi="300" verticalDpi="300"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2022-04-05T06:42:28Z</cp:lastPrinted>
  <dcterms:created xsi:type="dcterms:W3CDTF">2003-06-09T01:39:57Z</dcterms:created>
  <dcterms:modified xsi:type="dcterms:W3CDTF">2022-04-05T06:54:44Z</dcterms:modified>
</cp:coreProperties>
</file>