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113\02経営総務課\004経理係\0001庶務\○他課受信文書\２３年度以降（機構改革後）\財政課\R06\0700130Fw 【県市町村課：依頼27〆】公営企業に係る経営比較分析表の分析について\"/>
    </mc:Choice>
  </mc:AlternateContent>
  <workbookProtection workbookAlgorithmName="SHA-512" workbookHashValue="lpBXoSq72ZJcgrbFumyHXwUuY8UchN6egboKqhrD/G/iVzktg9DUI+Is8CuTFCo1yhVg2NsgqfX4EE2PDzhEDw==" workbookSaltValue="4AWNWcGVidmHm8wiyy6SE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<sst xmlns="http://schemas.openxmlformats.org/spreadsheetml/2006/main" count="236" uniqueCount="116">
  <si>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</si>
  <si>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</si>
  <si>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</si>
  <si>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</si>
  <si>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</si>
  <si>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</si>
  <si>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</si>
  <si>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</si>
  <si>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</si>
  <si>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</si>
  <si>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</si>
  <si>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</si>
  <si>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</si>
  <si>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</si>
  <si>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</si>
  <si>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</si>
  <si>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</si>
  <si>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</si>
  <si>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</si>
  <si>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</si>
  <si>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</si>
  <si>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</si>
  <si>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</si>
  <si>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</si>
  <si>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</si>
  <si>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</si>
  <si>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</si>
  <si>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</si>
  <si>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</si>
  <si>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</si>
  <si>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</si>
  <si>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</si>
  <si>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</si>
  <si>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</si>
  <si>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</si>
  <si>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</si>
  <si>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</si>
  <si>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</si>
  <si>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</si>
  <si>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</si>
  <si>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</si>
  <si>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</si>
  <si>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</si>
  <si>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</si>
  <si>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</si>
  <si>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</si>
  <si>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</si>
  <si>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</si>
  <si>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</si>
  <si>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</si>
  <si>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</si>
  <si>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</si>
  <si>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</si>
  <si>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</si>
  <si>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</si>
  <si>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</si>
  <si>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</si>
  <si>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</si>
  <si>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</si>
  <si>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</si>
  <si>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</si>
  <si>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</si>
  <si>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</si>
  <si>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</si>
  <si>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</si>
  <si>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</si>
  <si>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</si>
  <si>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</si>
  <si>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</si>
  <si>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</si>
  <si>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</si>
  <si>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</si>
  <si>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</si>
  <si>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</si>
  <si>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</si>
  <si>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</si>
  <si>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</si>
  <si>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</si>
  <si>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</si>
  <si>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</si>
  <si>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</si>
  <si>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</si>
  <si>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</si>
  <si>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</si>
  <si>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</si>
  <si>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</si>
  <si>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</si>
  <si>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</si>
  <si>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</si>
  <si>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</si>
  <si>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</si>
  <si>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</si>
  <si>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</si>
  <si>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</si>
  <si>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</si>
  <si>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</si>
  <si>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</si>
  <si>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</si>
  <si>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</si>
  <si>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</si>
  <si>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</si>
  <si>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</si>
  <si>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</si>
  <si>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</si>
  <si>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</si>
  <si>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</si>
  <si>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</si>
  <si>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</si>
  <si>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</si>
  <si>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</si>
  <si>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</si>
  <si>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</si>
  <si>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</si>
  <si>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は、年度毎の有収水量や費用の額に大きく左右されるものではありますが、全国類似団体平均値を大きく上回っています。今後、施設の老朽化等による費用の増大が予測されることから、さらなる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9" eb="211">
      <t>ネンド</t>
    </rPh>
    <rPh sb="211" eb="212">
      <t>ゴト</t>
    </rPh>
    <rPh sb="213" eb="217">
      <t>ユウシュウスイリョウ</t>
    </rPh>
    <rPh sb="218" eb="220">
      <t>ヒヨウ</t>
    </rPh>
    <rPh sb="221" eb="222">
      <t>ガク</t>
    </rPh>
    <rPh sb="223" eb="224">
      <t>オオ</t>
    </rPh>
    <rPh sb="226" eb="228">
      <t>サユウ</t>
    </rPh>
    <rPh sb="241" eb="243">
      <t>ゼンコク</t>
    </rPh>
    <rPh sb="243" eb="245">
      <t>ルイジ</t>
    </rPh>
    <rPh sb="245" eb="247">
      <t>ダンタイ</t>
    </rPh>
    <rPh sb="247" eb="249">
      <t>ヘイキン</t>
    </rPh>
    <rPh sb="249" eb="250">
      <t>チ</t>
    </rPh>
    <rPh sb="251" eb="252">
      <t>オオ</t>
    </rPh>
    <rPh sb="254" eb="256">
      <t>ウワマワ</t>
    </rPh>
    <rPh sb="262" eb="264">
      <t>コンゴ</t>
    </rPh>
    <rPh sb="265" eb="267">
      <t>シセツ</t>
    </rPh>
    <rPh sb="268" eb="271">
      <t>ロウキュウカ</t>
    </rPh>
    <rPh sb="271" eb="272">
      <t>トウ</t>
    </rPh>
    <rPh sb="275" eb="277">
      <t>ヒヨウ</t>
    </rPh>
    <rPh sb="278" eb="280">
      <t>ゾウダイ</t>
    </rPh>
    <rPh sb="281" eb="283">
      <t>ヨソク</t>
    </rPh>
    <rPh sb="295" eb="297">
      <t>ジギョウ</t>
    </rPh>
    <rPh sb="298" eb="301">
      <t>コウリツカ</t>
    </rPh>
    <rPh sb="302" eb="303">
      <t>スス</t>
    </rPh>
    <rPh sb="305" eb="307">
      <t>ヒツヨウ</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</si>
  <si>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</si>
  <si>
    <t>　本市の公共下水道事業は近年の使用料改定の結果、使用料収入が増加し、汚水処理にかかる費用を使用料収入で賄うことができています。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3" eb="65">
      <t>キギョウ</t>
    </rPh>
    <rPh sb="65" eb="66">
      <t>サイ</t>
    </rPh>
    <rPh sb="66" eb="68">
      <t>ザンダカ</t>
    </rPh>
    <rPh sb="70" eb="72">
      <t>ネンネン</t>
    </rPh>
    <rPh sb="72" eb="74">
      <t>ゲンショウ</t>
    </rPh>
    <rPh sb="74" eb="76">
      <t>ケイコウ</t>
    </rPh>
    <rPh sb="83" eb="85">
      <t>コンゴ</t>
    </rPh>
    <rPh sb="86" eb="88">
      <t>オスイ</t>
    </rPh>
    <rPh sb="88" eb="90">
      <t>シセツ</t>
    </rPh>
    <rPh sb="91" eb="92">
      <t>カカ</t>
    </rPh>
    <rPh sb="93" eb="95">
      <t>セイビ</t>
    </rPh>
    <rPh sb="96" eb="99">
      <t>ロウキュウカ</t>
    </rPh>
    <rPh sb="101" eb="103">
      <t>シセツ</t>
    </rPh>
    <rPh sb="104" eb="106">
      <t>コウシン</t>
    </rPh>
    <rPh sb="106" eb="108">
      <t>ジギョウ</t>
    </rPh>
    <rPh sb="108" eb="109">
      <t>トウ</t>
    </rPh>
    <rPh sb="110" eb="111">
      <t>トモナ</t>
    </rPh>
    <rPh sb="112" eb="114">
      <t>キギョウ</t>
    </rPh>
    <rPh sb="114" eb="115">
      <t>サイ</t>
    </rPh>
    <rPh sb="115" eb="117">
      <t>ハッコウ</t>
    </rPh>
    <rPh sb="118" eb="120">
      <t>ミコ</t>
    </rPh>
    <rPh sb="128" eb="131">
      <t>チョウキテキ</t>
    </rPh>
    <rPh sb="132" eb="134">
      <t>シテン</t>
    </rPh>
    <rPh sb="135" eb="138">
      <t>ゲスイドウ</t>
    </rPh>
    <rPh sb="138" eb="140">
      <t>シセツ</t>
    </rPh>
    <rPh sb="140" eb="142">
      <t>ゼンタイ</t>
    </rPh>
    <rPh sb="143" eb="145">
      <t>カンリ</t>
    </rPh>
    <rPh sb="146" eb="149">
      <t>サイテキカ</t>
    </rPh>
    <rPh sb="154" eb="156">
      <t>モクテキ</t>
    </rPh>
    <rPh sb="158" eb="160">
      <t>レイワ</t>
    </rPh>
    <rPh sb="160" eb="162">
      <t>ガンネン</t>
    </rPh>
    <rPh sb="162" eb="163">
      <t>ド</t>
    </rPh>
    <rPh sb="164" eb="166">
      <t>サクテイ</t>
    </rPh>
    <rPh sb="169" eb="172">
      <t>ザマシ</t>
    </rPh>
    <rPh sb="172" eb="175">
      <t>ゲスイドウ</t>
    </rPh>
    <rPh sb="185" eb="187">
      <t>ケイカク</t>
    </rPh>
    <rPh sb="189" eb="190">
      <t>モト</t>
    </rPh>
    <rPh sb="192" eb="194">
      <t>トウシ</t>
    </rPh>
    <rPh sb="195" eb="198">
      <t>コウリツカ</t>
    </rPh>
    <rPh sb="199" eb="202">
      <t>ヘイジュンカ</t>
    </rPh>
    <rPh sb="204" eb="206">
      <t>トリクミ</t>
    </rPh>
    <rPh sb="207" eb="2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</si>
</sst>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0.06</c:v>
                </c:pt>
                <c:pt idx="1">
                  <c:v>0.01</c:v>
                </c:pt>
                <c:pt idx="2">
                  <c:v>0.08</c:v>
                </c:pt>
                <c:pt idx="3">
                  <c:v>0.04</c:v>
                </c:pt>
                <c:pt idx="4">
                  <c:v>0.02</c:v>
                </c:pt>
              </c:numCache>
            </c:numRef>
          </c:val>
          <c:extLst>
            <c:ext xmlns:c16="http://schemas.microsoft.com/office/drawing/2014/chart" uri="{C3380CC4-5D6E-409C-BE32-E72D297353CC}">
              <c16:uniqueId val="{00000000-6E61-4247-B81B-3C2BB3C638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6E61-4247-B81B-3C2BB3C638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1-4E07-B395-8A79DA721E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F5A1-4E07-B395-8A79DA721E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c:v>
                </c:pt>
                <c:pt idx="1">
                  <c:v>97.27</c:v>
                </c:pt>
                <c:pt idx="2">
                  <c:v>97.44</c:v>
                </c:pt>
                <c:pt idx="3">
                  <c:v>97.88</c:v>
                </c:pt>
                <c:pt idx="4">
                  <c:v>98.01</c:v>
                </c:pt>
              </c:numCache>
            </c:numRef>
          </c:val>
          <c:extLst>
            <c:ext xmlns:c16="http://schemas.microsoft.com/office/drawing/2014/chart" uri="{C3380CC4-5D6E-409C-BE32-E72D297353CC}">
              <c16:uniqueId val="{00000000-36AB-4146-91ED-336D1EC0ED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36AB-4146-91ED-336D1EC0ED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113.45</c:v>
                </c:pt>
                <c:pt idx="1">
                  <c:v>117.48</c:v>
                </c:pt>
                <c:pt idx="2">
                  <c:v>115.53</c:v>
                </c:pt>
                <c:pt idx="3">
                  <c:v>113.71</c:v>
                </c:pt>
                <c:pt idx="4">
                  <c:v>113.98</c:v>
                </c:pt>
              </c:numCache>
            </c:numRef>
          </c:val>
          <c:extLst>
            <c:ext xmlns:c16="http://schemas.microsoft.com/office/drawing/2014/chart" uri="{C3380CC4-5D6E-409C-BE32-E72D297353CC}">
              <c16:uniqueId val="{00000000-DCDF-42BB-8E15-F9CBAE7545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DCDF-42BB-8E15-F9CBAE7545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12.44</c:v>
                </c:pt>
                <c:pt idx="1">
                  <c:v>15.27</c:v>
                </c:pt>
                <c:pt idx="2">
                  <c:v>18.239999999999998</c:v>
                </c:pt>
                <c:pt idx="3">
                  <c:v>21.18</c:v>
                </c:pt>
                <c:pt idx="4">
                  <c:v>23.92</c:v>
                </c:pt>
              </c:numCache>
            </c:numRef>
          </c:val>
          <c:extLst>
            <c:ext xmlns:c16="http://schemas.microsoft.com/office/drawing/2014/chart" uri="{C3380CC4-5D6E-409C-BE32-E72D297353CC}">
              <c16:uniqueId val="{00000000-EFCE-48EC-9D1D-A9017CFCDF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EFCE-48EC-9D1D-A9017CFCDF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0.51</c:v>
                </c:pt>
                <c:pt idx="1">
                  <c:v>0.51</c:v>
                </c:pt>
                <c:pt idx="2">
                  <c:v>0.51</c:v>
                </c:pt>
                <c:pt idx="3">
                  <c:v>0.51</c:v>
                </c:pt>
                <c:pt idx="4">
                  <c:v>0.54</c:v>
                </c:pt>
              </c:numCache>
            </c:numRef>
          </c:val>
          <c:extLst>
            <c:ext xmlns:c16="http://schemas.microsoft.com/office/drawing/2014/chart" uri="{C3380CC4-5D6E-409C-BE32-E72D297353CC}">
              <c16:uniqueId val="{00000000-F111-4B47-B3AF-220DB7DF66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F111-4B47-B3AF-220DB7DF66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4-4317-971B-E2CF855BC1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7CC4-4317-971B-E2CF855BC1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28.8</c:v>
                </c:pt>
                <c:pt idx="1">
                  <c:v>32.04</c:v>
                </c:pt>
                <c:pt idx="2">
                  <c:v>34.79</c:v>
                </c:pt>
                <c:pt idx="3">
                  <c:v>31.88</c:v>
                </c:pt>
                <c:pt idx="4">
                  <c:v>44.85</c:v>
                </c:pt>
              </c:numCache>
            </c:numRef>
          </c:val>
          <c:extLst>
            <c:ext xmlns:c16="http://schemas.microsoft.com/office/drawing/2014/chart" uri="{C3380CC4-5D6E-409C-BE32-E72D297353CC}">
              <c16:uniqueId val="{00000000-EF5E-4411-8998-38D56A9077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EF5E-4411-8998-38D56A9077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642.74</c:v>
                </c:pt>
                <c:pt idx="1">
                  <c:v>572.78</c:v>
                </c:pt>
                <c:pt idx="2">
                  <c:v>531.27</c:v>
                </c:pt>
                <c:pt idx="3">
                  <c:v>491.27</c:v>
                </c:pt>
                <c:pt idx="4">
                  <c:v>443.21</c:v>
                </c:pt>
              </c:numCache>
            </c:numRef>
          </c:val>
          <c:extLst>
            <c:ext xmlns:c16="http://schemas.microsoft.com/office/drawing/2014/chart" uri="{C3380CC4-5D6E-409C-BE32-E72D297353CC}">
              <c16:uniqueId val="{00000000-B8DF-465B-ACA2-ABCEA2EB4E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B8DF-465B-ACA2-ABCEA2EB4E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112.49</c:v>
                </c:pt>
                <c:pt idx="1">
                  <c:v>119.06</c:v>
                </c:pt>
                <c:pt idx="2">
                  <c:v>118.12</c:v>
                </c:pt>
                <c:pt idx="3">
                  <c:v>108.27</c:v>
                </c:pt>
                <c:pt idx="4">
                  <c:v>113.24</c:v>
                </c:pt>
              </c:numCache>
            </c:numRef>
          </c:val>
          <c:extLst>
            <c:ext xmlns:c16="http://schemas.microsoft.com/office/drawing/2014/chart" uri="{C3380CC4-5D6E-409C-BE32-E72D297353CC}">
              <c16:uniqueId val="{00000000-74CE-4047-B73E-07AFCC82E1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74CE-4047-B73E-07AFCC82E1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124.8</c:v>
                </c:pt>
                <c:pt idx="1">
                  <c:v>115.99</c:v>
                </c:pt>
                <c:pt idx="2">
                  <c:v>116.56</c:v>
                </c:pt>
                <c:pt idx="3">
                  <c:v>127.29</c:v>
                </c:pt>
                <c:pt idx="4">
                  <c:v>122.3</c:v>
                </c:pt>
              </c:numCache>
            </c:numRef>
          </c:val>
          <c:extLst>
            <c:ext xmlns:c16="http://schemas.microsoft.com/office/drawing/2014/chart" uri="{C3380CC4-5D6E-409C-BE32-E72D297353CC}">
              <c16:uniqueId val="{00000000-BEC9-4CEF-8F7D-F36130F148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BEC9-4CEF-8F7D-F36130F148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J71" sqref="BJ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座間市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自治体職員</v>
      </c>
      <c r="AE8" s="66"/>
      <c r="AF8" s="66"/>
      <c r="AG8" s="66"/>
      <c r="AH8" s="66"/>
      <c r="AI8" s="66"/>
      <c r="AJ8" s="66"/>
      <c r="AK8" s="3"/>
      <c r="AL8" s="54">
        <f>データ!S6</f>
        <v>131356</v>
      </c>
      <c r="AM8" s="54"/>
      <c r="AN8" s="54"/>
      <c r="AO8" s="54"/>
      <c r="AP8" s="54"/>
      <c r="AQ8" s="54"/>
      <c r="AR8" s="54"/>
      <c r="AS8" s="54"/>
      <c r="AT8" s="53">
        <f>データ!T6</f>
        <v>26.59</v>
      </c>
      <c r="AU8" s="53"/>
      <c r="AV8" s="53"/>
      <c r="AW8" s="53"/>
      <c r="AX8" s="53"/>
      <c r="AY8" s="53"/>
      <c r="AZ8" s="53"/>
      <c r="BA8" s="53"/>
      <c r="BB8" s="53">
        <f>データ!U6</f>
        <v>4940.05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72.08</v>
      </c>
      <c r="J10" s="53"/>
      <c r="K10" s="53"/>
      <c r="L10" s="53"/>
      <c r="M10" s="53"/>
      <c r="N10" s="53"/>
      <c r="O10" s="53"/>
      <c r="P10" s="53">
        <f>データ!P6</f>
        <v>97.72</v>
      </c>
      <c r="Q10" s="53"/>
      <c r="R10" s="53"/>
      <c r="S10" s="53"/>
      <c r="T10" s="53"/>
      <c r="U10" s="53"/>
      <c r="V10" s="53"/>
      <c r="W10" s="53">
        <f>データ!Q6</f>
        <v>87.51</v>
      </c>
      <c r="X10" s="53"/>
      <c r="Y10" s="53"/>
      <c r="Z10" s="53"/>
      <c r="AA10" s="53"/>
      <c r="AB10" s="53"/>
      <c r="AC10" s="53"/>
      <c r="AD10" s="54">
        <f>データ!R6</f>
        <v>2634</v>
      </c>
      <c r="AE10" s="54"/>
      <c r="AF10" s="54"/>
      <c r="AG10" s="54"/>
      <c r="AH10" s="54"/>
      <c r="AI10" s="54"/>
      <c r="AJ10" s="54"/>
      <c r="AK10" s="2"/>
      <c r="AL10" s="54">
        <f>データ!V6</f>
        <v>128315</v>
      </c>
      <c r="AM10" s="54"/>
      <c r="AN10" s="54"/>
      <c r="AO10" s="54"/>
      <c r="AP10" s="54"/>
      <c r="AQ10" s="54"/>
      <c r="AR10" s="54"/>
      <c r="AS10" s="54"/>
      <c r="AT10" s="53">
        <f>データ!W6</f>
        <v>12.24</v>
      </c>
      <c r="AU10" s="53"/>
      <c r="AV10" s="53"/>
      <c r="AW10" s="53"/>
      <c r="AX10" s="53"/>
      <c r="AY10" s="53"/>
      <c r="AZ10" s="53"/>
      <c r="BA10" s="53"/>
      <c r="BB10" s="53">
        <f>データ!X6</f>
        <v>10483.25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az7DWELVo1tyoMhDKeEyzmoXU65CXj3uY19sbt81CNlcNLXSZxbR3TFHEyKAsJGz9/Fdvg6KrR3jrmh0SyEZg==" saltValue="WEEd9J++NmVw4xyKLW8+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142166</v>
      </c>
      <c r="D6" s="19">
        <f t="shared" si="3"/>
        <v>46</v>
      </c>
      <c r="E6" s="19">
        <f t="shared" si="3"/>
        <v>17</v>
      </c>
      <c r="F6" s="19">
        <f t="shared" si="3"/>
        <v>1</v>
      </c>
      <c r="G6" s="19">
        <f t="shared" si="3"/>
        <v>0</v>
      </c>
      <c r="H6" s="19" t="str">
        <f t="shared" si="3"/>
        <v>神奈川県　座間市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72.08</v>
      </c>
      <c r="P6" s="20">
        <f t="shared" si="3"/>
        <v>97.72</v>
      </c>
      <c r="Q6" s="20">
        <f t="shared" si="3"/>
        <v>87.51</v>
      </c>
      <c r="R6" s="20">
        <f t="shared" si="3"/>
        <v>2634</v>
      </c>
      <c r="S6" s="20">
        <f t="shared" si="3"/>
        <v>131356</v>
      </c>
      <c r="T6" s="20">
        <f t="shared" si="3"/>
        <v>26.59</v>
      </c>
      <c r="U6" s="20">
        <f t="shared" si="3"/>
        <v>4940.05</v>
      </c>
      <c r="V6" s="20">
        <f t="shared" si="3"/>
        <v>128315</v>
      </c>
      <c r="W6" s="20">
        <f t="shared" si="3"/>
        <v>12.24</v>
      </c>
      <c r="X6" s="20">
        <f t="shared" si="3"/>
        <v>10483.25</v>
      </c>
      <c r="Y6" s="21">
        <f>IF(Y7="",NA(),Y7)</f>
        <v>113.45</v>
      </c>
      <c r="Z6" s="21">
        <f t="shared" ref="Z6:AH6" si="4">IF(Z7="",NA(),Z7)</f>
        <v>117.48</v>
      </c>
      <c r="AA6" s="21">
        <f t="shared" si="4"/>
        <v>115.53</v>
      </c>
      <c r="AB6" s="21">
        <f t="shared" si="4"/>
        <v>113.71</v>
      </c>
      <c r="AC6" s="21">
        <f t="shared" si="4"/>
        <v>113.98</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28.8</v>
      </c>
      <c r="AV6" s="21">
        <f t="shared" ref="AV6:BD6" si="6">IF(AV7="",NA(),AV7)</f>
        <v>32.04</v>
      </c>
      <c r="AW6" s="21">
        <f t="shared" si="6"/>
        <v>34.79</v>
      </c>
      <c r="AX6" s="21">
        <f t="shared" si="6"/>
        <v>31.88</v>
      </c>
      <c r="AY6" s="21">
        <f t="shared" si="6"/>
        <v>44.85</v>
      </c>
      <c r="AZ6" s="21">
        <f t="shared" si="6"/>
        <v>71.19</v>
      </c>
      <c r="BA6" s="21">
        <f t="shared" si="6"/>
        <v>77.72</v>
      </c>
      <c r="BB6" s="21">
        <f t="shared" si="6"/>
        <v>86.61</v>
      </c>
      <c r="BC6" s="21">
        <f t="shared" si="6"/>
        <v>100.73</v>
      </c>
      <c r="BD6" s="21">
        <f t="shared" si="6"/>
        <v>108.7</v>
      </c>
      <c r="BE6" s="20" t="str">
        <f>IF(BE7="","",IF(BE7="-","【-】","【"&amp;SUBSTITUTE(TEXT(BE7,"#,##0.00"),"-","△")&amp;"】"))</f>
        <v>【78.43】</v>
      </c>
      <c r="BF6" s="21">
        <f>IF(BF7="",NA(),BF7)</f>
        <v>642.74</v>
      </c>
      <c r="BG6" s="21">
        <f t="shared" ref="BG6:BO6" si="7">IF(BG7="",NA(),BG7)</f>
        <v>572.78</v>
      </c>
      <c r="BH6" s="21">
        <f t="shared" si="7"/>
        <v>531.27</v>
      </c>
      <c r="BI6" s="21">
        <f t="shared" si="7"/>
        <v>491.27</v>
      </c>
      <c r="BJ6" s="21">
        <f t="shared" si="7"/>
        <v>443.21</v>
      </c>
      <c r="BK6" s="21">
        <f t="shared" si="7"/>
        <v>517.34</v>
      </c>
      <c r="BL6" s="21">
        <f t="shared" si="7"/>
        <v>485.6</v>
      </c>
      <c r="BM6" s="21">
        <f t="shared" si="7"/>
        <v>463.93</v>
      </c>
      <c r="BN6" s="21">
        <f t="shared" si="7"/>
        <v>481.88</v>
      </c>
      <c r="BO6" s="21">
        <f t="shared" si="7"/>
        <v>460.03</v>
      </c>
      <c r="BP6" s="20" t="str">
        <f>IF(BP7="","",IF(BP7="-","【-】","【"&amp;SUBSTITUTE(TEXT(BP7,"#,##0.00"),"-","△")&amp;"】"))</f>
        <v>【630.82】</v>
      </c>
      <c r="BQ6" s="21">
        <f>IF(BQ7="",NA(),BQ7)</f>
        <v>112.49</v>
      </c>
      <c r="BR6" s="21">
        <f t="shared" ref="BR6:BZ6" si="8">IF(BR7="",NA(),BR7)</f>
        <v>119.06</v>
      </c>
      <c r="BS6" s="21">
        <f t="shared" si="8"/>
        <v>118.12</v>
      </c>
      <c r="BT6" s="21">
        <f t="shared" si="8"/>
        <v>108.27</v>
      </c>
      <c r="BU6" s="21">
        <f t="shared" si="8"/>
        <v>113.24</v>
      </c>
      <c r="BV6" s="21">
        <f t="shared" si="8"/>
        <v>99.89</v>
      </c>
      <c r="BW6" s="21">
        <f t="shared" si="8"/>
        <v>99.95</v>
      </c>
      <c r="BX6" s="21">
        <f t="shared" si="8"/>
        <v>103.4</v>
      </c>
      <c r="BY6" s="21">
        <f t="shared" si="8"/>
        <v>101.87</v>
      </c>
      <c r="BZ6" s="21">
        <f t="shared" si="8"/>
        <v>101.33</v>
      </c>
      <c r="CA6" s="20" t="str">
        <f>IF(CA7="","",IF(CA7="-","【-】","【"&amp;SUBSTITUTE(TEXT(CA7,"#,##0.00"),"-","△")&amp;"】"))</f>
        <v>【97.81】</v>
      </c>
      <c r="CB6" s="21">
        <f>IF(CB7="",NA(),CB7)</f>
        <v>124.8</v>
      </c>
      <c r="CC6" s="21">
        <f t="shared" ref="CC6:CK6" si="9">IF(CC7="",NA(),CC7)</f>
        <v>115.99</v>
      </c>
      <c r="CD6" s="21">
        <f t="shared" si="9"/>
        <v>116.56</v>
      </c>
      <c r="CE6" s="21">
        <f t="shared" si="9"/>
        <v>127.29</v>
      </c>
      <c r="CF6" s="21">
        <f t="shared" si="9"/>
        <v>122.3</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97.1</v>
      </c>
      <c r="CY6" s="21">
        <f t="shared" ref="CY6:DG6" si="11">IF(CY7="",NA(),CY7)</f>
        <v>97.27</v>
      </c>
      <c r="CZ6" s="21">
        <f t="shared" si="11"/>
        <v>97.44</v>
      </c>
      <c r="DA6" s="21">
        <f t="shared" si="11"/>
        <v>97.88</v>
      </c>
      <c r="DB6" s="21">
        <f t="shared" si="11"/>
        <v>98.01</v>
      </c>
      <c r="DC6" s="21">
        <f t="shared" si="11"/>
        <v>96.97</v>
      </c>
      <c r="DD6" s="21">
        <f t="shared" si="11"/>
        <v>97.7</v>
      </c>
      <c r="DE6" s="21">
        <f t="shared" si="11"/>
        <v>97.59</v>
      </c>
      <c r="DF6" s="21">
        <f t="shared" si="11"/>
        <v>97.53</v>
      </c>
      <c r="DG6" s="21">
        <f t="shared" si="11"/>
        <v>97.54</v>
      </c>
      <c r="DH6" s="20" t="str">
        <f>IF(DH7="","",IF(DH7="-","【-】","【"&amp;SUBSTITUTE(TEXT(DH7,"#,##0.00"),"-","△")&amp;"】"))</f>
        <v>【95.91】</v>
      </c>
      <c r="DI6" s="21">
        <f>IF(DI7="",NA(),DI7)</f>
        <v>12.44</v>
      </c>
      <c r="DJ6" s="21">
        <f t="shared" ref="DJ6:DR6" si="12">IF(DJ7="",NA(),DJ7)</f>
        <v>15.27</v>
      </c>
      <c r="DK6" s="21">
        <f t="shared" si="12"/>
        <v>18.239999999999998</v>
      </c>
      <c r="DL6" s="21">
        <f t="shared" si="12"/>
        <v>21.18</v>
      </c>
      <c r="DM6" s="21">
        <f t="shared" si="12"/>
        <v>23.92</v>
      </c>
      <c r="DN6" s="21">
        <f t="shared" si="12"/>
        <v>24.54</v>
      </c>
      <c r="DO6" s="21">
        <f t="shared" si="12"/>
        <v>23.38</v>
      </c>
      <c r="DP6" s="21">
        <f t="shared" si="12"/>
        <v>24.59</v>
      </c>
      <c r="DQ6" s="21">
        <f t="shared" si="12"/>
        <v>26.87</v>
      </c>
      <c r="DR6" s="21">
        <f t="shared" si="12"/>
        <v>29.31</v>
      </c>
      <c r="DS6" s="20" t="str">
        <f>IF(DS7="","",IF(DS7="-","【-】","【"&amp;SUBSTITUTE(TEXT(DS7,"#,##0.00"),"-","△")&amp;"】"))</f>
        <v>【41.09】</v>
      </c>
      <c r="DT6" s="21">
        <f>IF(DT7="",NA(),DT7)</f>
        <v>0.51</v>
      </c>
      <c r="DU6" s="21">
        <f t="shared" ref="DU6:EC6" si="13">IF(DU7="",NA(),DU7)</f>
        <v>0.51</v>
      </c>
      <c r="DV6" s="21">
        <f t="shared" si="13"/>
        <v>0.51</v>
      </c>
      <c r="DW6" s="21">
        <f t="shared" si="13"/>
        <v>0.51</v>
      </c>
      <c r="DX6" s="21">
        <f t="shared" si="13"/>
        <v>0.54</v>
      </c>
      <c r="DY6" s="21">
        <f t="shared" si="13"/>
        <v>7.66</v>
      </c>
      <c r="DZ6" s="21">
        <f t="shared" si="13"/>
        <v>8.1999999999999993</v>
      </c>
      <c r="EA6" s="21">
        <f t="shared" si="13"/>
        <v>9.43</v>
      </c>
      <c r="EB6" s="21">
        <f t="shared" si="13"/>
        <v>12.4</v>
      </c>
      <c r="EC6" s="21">
        <f t="shared" si="13"/>
        <v>13.81</v>
      </c>
      <c r="ED6" s="20" t="str">
        <f>IF(ED7="","",IF(ED7="-","【-】","【"&amp;SUBSTITUTE(TEXT(ED7,"#,##0.00"),"-","△")&amp;"】"))</f>
        <v>【8.68】</v>
      </c>
      <c r="EE6" s="21">
        <f>IF(EE7="",NA(),EE7)</f>
        <v>0.06</v>
      </c>
      <c r="EF6" s="21">
        <f t="shared" ref="EF6:EN6" si="14">IF(EF7="",NA(),EF7)</f>
        <v>0.01</v>
      </c>
      <c r="EG6" s="21">
        <f t="shared" si="14"/>
        <v>0.08</v>
      </c>
      <c r="EH6" s="21">
        <f t="shared" si="14"/>
        <v>0.04</v>
      </c>
      <c r="EI6" s="21">
        <f t="shared" si="14"/>
        <v>0.02</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142166</v>
      </c>
      <c r="D7" s="23">
        <v>46</v>
      </c>
      <c r="E7" s="23">
        <v>17</v>
      </c>
      <c r="F7" s="23">
        <v>1</v>
      </c>
      <c r="G7" s="23">
        <v>0</v>
      </c>
      <c r="H7" s="23" t="s">
        <v>96</v>
      </c>
      <c r="I7" s="23" t="s">
        <v>97</v>
      </c>
      <c r="J7" s="23" t="s">
        <v>98</v>
      </c>
      <c r="K7" s="23" t="s">
        <v>99</v>
      </c>
      <c r="L7" s="23" t="s">
        <v>100</v>
      </c>
      <c r="M7" s="23" t="s">
        <v>101</v>
      </c>
      <c r="N7" s="24" t="s">
        <v>102</v>
      </c>
      <c r="O7" s="24">
        <v>72.08</v>
      </c>
      <c r="P7" s="24">
        <v>97.72</v>
      </c>
      <c r="Q7" s="24">
        <v>87.51</v>
      </c>
      <c r="R7" s="24">
        <v>2634</v>
      </c>
      <c r="S7" s="24">
        <v>131356</v>
      </c>
      <c r="T7" s="24">
        <v>26.59</v>
      </c>
      <c r="U7" s="24">
        <v>4940.05</v>
      </c>
      <c r="V7" s="24">
        <v>128315</v>
      </c>
      <c r="W7" s="24">
        <v>12.24</v>
      </c>
      <c r="X7" s="24">
        <v>10483.25</v>
      </c>
      <c r="Y7" s="24">
        <v>113.45</v>
      </c>
      <c r="Z7" s="24">
        <v>117.48</v>
      </c>
      <c r="AA7" s="24">
        <v>115.53</v>
      </c>
      <c r="AB7" s="24">
        <v>113.71</v>
      </c>
      <c r="AC7" s="24">
        <v>113.98</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28.8</v>
      </c>
      <c r="AV7" s="24">
        <v>32.04</v>
      </c>
      <c r="AW7" s="24">
        <v>34.79</v>
      </c>
      <c r="AX7" s="24">
        <v>31.88</v>
      </c>
      <c r="AY7" s="24">
        <v>44.85</v>
      </c>
      <c r="AZ7" s="24">
        <v>71.19</v>
      </c>
      <c r="BA7" s="24">
        <v>77.72</v>
      </c>
      <c r="BB7" s="24">
        <v>86.61</v>
      </c>
      <c r="BC7" s="24">
        <v>100.73</v>
      </c>
      <c r="BD7" s="24">
        <v>108.7</v>
      </c>
      <c r="BE7" s="24">
        <v>78.430000000000007</v>
      </c>
      <c r="BF7" s="24">
        <v>642.74</v>
      </c>
      <c r="BG7" s="24">
        <v>572.78</v>
      </c>
      <c r="BH7" s="24">
        <v>531.27</v>
      </c>
      <c r="BI7" s="24">
        <v>491.27</v>
      </c>
      <c r="BJ7" s="24">
        <v>443.21</v>
      </c>
      <c r="BK7" s="24">
        <v>517.34</v>
      </c>
      <c r="BL7" s="24">
        <v>485.6</v>
      </c>
      <c r="BM7" s="24">
        <v>463.93</v>
      </c>
      <c r="BN7" s="24">
        <v>481.88</v>
      </c>
      <c r="BO7" s="24">
        <v>460.03</v>
      </c>
      <c r="BP7" s="24">
        <v>630.82000000000005</v>
      </c>
      <c r="BQ7" s="24">
        <v>112.49</v>
      </c>
      <c r="BR7" s="24">
        <v>119.06</v>
      </c>
      <c r="BS7" s="24">
        <v>118.12</v>
      </c>
      <c r="BT7" s="24">
        <v>108.27</v>
      </c>
      <c r="BU7" s="24">
        <v>113.24</v>
      </c>
      <c r="BV7" s="24">
        <v>99.89</v>
      </c>
      <c r="BW7" s="24">
        <v>99.95</v>
      </c>
      <c r="BX7" s="24">
        <v>103.4</v>
      </c>
      <c r="BY7" s="24">
        <v>101.87</v>
      </c>
      <c r="BZ7" s="24">
        <v>101.33</v>
      </c>
      <c r="CA7" s="24">
        <v>97.81</v>
      </c>
      <c r="CB7" s="24">
        <v>124.8</v>
      </c>
      <c r="CC7" s="24">
        <v>115.99</v>
      </c>
      <c r="CD7" s="24">
        <v>116.56</v>
      </c>
      <c r="CE7" s="24">
        <v>127.29</v>
      </c>
      <c r="CF7" s="24">
        <v>122.3</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97.1</v>
      </c>
      <c r="CY7" s="24">
        <v>97.27</v>
      </c>
      <c r="CZ7" s="24">
        <v>97.44</v>
      </c>
      <c r="DA7" s="24">
        <v>97.88</v>
      </c>
      <c r="DB7" s="24">
        <v>98.01</v>
      </c>
      <c r="DC7" s="24">
        <v>96.97</v>
      </c>
      <c r="DD7" s="24">
        <v>97.7</v>
      </c>
      <c r="DE7" s="24">
        <v>97.59</v>
      </c>
      <c r="DF7" s="24">
        <v>97.53</v>
      </c>
      <c r="DG7" s="24">
        <v>97.54</v>
      </c>
      <c r="DH7" s="24">
        <v>95.91</v>
      </c>
      <c r="DI7" s="24">
        <v>12.44</v>
      </c>
      <c r="DJ7" s="24">
        <v>15.27</v>
      </c>
      <c r="DK7" s="24">
        <v>18.239999999999998</v>
      </c>
      <c r="DL7" s="24">
        <v>21.18</v>
      </c>
      <c r="DM7" s="24">
        <v>23.92</v>
      </c>
      <c r="DN7" s="24">
        <v>24.54</v>
      </c>
      <c r="DO7" s="24">
        <v>23.38</v>
      </c>
      <c r="DP7" s="24">
        <v>24.59</v>
      </c>
      <c r="DQ7" s="24">
        <v>26.87</v>
      </c>
      <c r="DR7" s="24">
        <v>29.31</v>
      </c>
      <c r="DS7" s="24">
        <v>41.09</v>
      </c>
      <c r="DT7" s="24">
        <v>0.51</v>
      </c>
      <c r="DU7" s="24">
        <v>0.51</v>
      </c>
      <c r="DV7" s="24">
        <v>0.51</v>
      </c>
      <c r="DW7" s="24">
        <v>0.51</v>
      </c>
      <c r="DX7" s="24">
        <v>0.54</v>
      </c>
      <c r="DY7" s="24">
        <v>7.66</v>
      </c>
      <c r="DZ7" s="24">
        <v>8.1999999999999993</v>
      </c>
      <c r="EA7" s="24">
        <v>9.43</v>
      </c>
      <c r="EB7" s="24">
        <v>12.4</v>
      </c>
      <c r="EC7" s="24">
        <v>13.81</v>
      </c>
      <c r="ED7" s="24">
        <v>8.68</v>
      </c>
      <c r="EE7" s="24">
        <v>0.06</v>
      </c>
      <c r="EF7" s="24">
        <v>0.01</v>
      </c>
      <c r="EG7" s="24">
        <v>0.08</v>
      </c>
      <c r="EH7" s="24">
        <v>0.04</v>
      </c>
      <c r="EI7" s="24">
        <v>0.02</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2024-12-19T01:14:40Z</dcterms:created>
  <dcterms:modified xsi:type="dcterms:W3CDTF">2025-02-10T07:54:22Z</dcterms:modified>
  <cp:category/>
</cp:coreProperties>
</file>